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watercommission.sharepoint.com/sites/analysis/Price Reviews/2027-33/04 Business Plan and Assurance/05 Final Business Plan tables and guidance/"/>
    </mc:Choice>
  </mc:AlternateContent>
  <xr:revisionPtr revIDLastSave="0" documentId="8_{498ABE6E-5C6C-46A6-826B-C0FC34B03518}" xr6:coauthVersionLast="47" xr6:coauthVersionMax="47" xr10:uidLastSave="{00000000-0000-0000-0000-000000000000}"/>
  <bookViews>
    <workbookView xWindow="-28920" yWindow="3840" windowWidth="29040" windowHeight="15720" tabRatio="810" firstSheet="11" activeTab="11" xr2:uid="{1FF805FE-E740-4634-9017-DEB02819E261}"/>
  </bookViews>
  <sheets>
    <sheet name="1. Outcomes" sheetId="50" r:id="rId1"/>
    <sheet name="2. Outputs" sheetId="26" r:id="rId2"/>
    <sheet name="3a. Maintenance Expenditure" sheetId="10" r:id="rId3"/>
    <sheet name="3b. Asset Health" sheetId="59" r:id="rId4"/>
    <sheet name="4. Mains Sewers Condition" sheetId="57" r:id="rId5"/>
    <sheet name="5. SRC27 Projects Programmes" sheetId="23" r:id="rId6"/>
    <sheet name="6. Transformation Initiatives" sheetId="31" r:id="rId7"/>
    <sheet name="7. Other Costs and Assumptions" sheetId="53" r:id="rId8"/>
    <sheet name="8. Summary Costs" sheetId="35" r:id="rId9"/>
    <sheet name="9. Enhancement Benchmarking" sheetId="36" r:id="rId10"/>
    <sheet name="Dropdown options" sheetId="55" r:id="rId11"/>
    <sheet name="Change log" sheetId="60" r:id="rId12"/>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1</definedName>
    <definedName name="_AtRisk_SimSetting_MaxAutoIterations" hidden="1">50000</definedName>
    <definedName name="_AtRisk_SimSetting_MultipleCPUCount" hidden="1">-1</definedName>
    <definedName name="_AtRisk_SimSetting_MultipleCPUMode" hidden="1">1</definedName>
    <definedName name="_AtRisk_SimSetting_MultipleCPUModeV8" hidden="1">1</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'3b. Asset Health'!$A$9:$A$93</definedName>
    <definedName name="Pal_Workbook_GUID" hidden="1">"V6GQXSMIWCK4BFXTBYA5CXBX"</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_AR3Water">#REF!</definedName>
    <definedName name="T_AR3Water_2">#REF!</definedName>
    <definedName name="T_AR3W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35" l="1"/>
  <c r="R15" i="53"/>
  <c r="R16" i="53"/>
  <c r="N15" i="53"/>
  <c r="N16" i="53"/>
  <c r="N14" i="53"/>
  <c r="Q39" i="53"/>
  <c r="P39" i="53"/>
  <c r="O39" i="53"/>
  <c r="N36" i="53"/>
  <c r="R36" i="53" s="1"/>
  <c r="N37" i="53"/>
  <c r="R37" i="53" s="1"/>
  <c r="G39" i="53"/>
  <c r="H39" i="53"/>
  <c r="I39" i="53"/>
  <c r="J39" i="53"/>
  <c r="K39" i="53"/>
  <c r="L39" i="53"/>
  <c r="M39" i="53"/>
  <c r="F39" i="53"/>
  <c r="E39" i="53"/>
  <c r="E40" i="53" s="1"/>
  <c r="N38" i="53"/>
  <c r="R38" i="53" s="1"/>
  <c r="F22" i="53"/>
  <c r="E22" i="53"/>
  <c r="E23" i="53" s="1"/>
  <c r="W6" i="23"/>
  <c r="F40" i="53" l="1"/>
  <c r="F48" i="53" s="1"/>
  <c r="E48" i="53"/>
  <c r="E52" i="53" s="1"/>
  <c r="F23" i="53"/>
  <c r="R65" i="57"/>
  <c r="P65" i="57"/>
  <c r="N65" i="57"/>
  <c r="L65" i="57"/>
  <c r="J65" i="57"/>
  <c r="H65" i="57"/>
  <c r="F65" i="57"/>
  <c r="D65" i="57"/>
  <c r="T64" i="57"/>
  <c r="T63" i="57"/>
  <c r="T62" i="57"/>
  <c r="T61" i="57"/>
  <c r="T60" i="57"/>
  <c r="T65" i="57" s="1"/>
  <c r="G40" i="53" l="1"/>
  <c r="N39" i="53"/>
  <c r="R39" i="53" s="1"/>
  <c r="R126" i="57"/>
  <c r="R127" i="57"/>
  <c r="R125" i="57"/>
  <c r="R124" i="57"/>
  <c r="R123" i="57"/>
  <c r="R115" i="57"/>
  <c r="R114" i="57"/>
  <c r="R113" i="57"/>
  <c r="R112" i="57"/>
  <c r="R111" i="57"/>
  <c r="R102" i="57"/>
  <c r="R101" i="57"/>
  <c r="R100" i="57"/>
  <c r="R99" i="57"/>
  <c r="R98" i="57"/>
  <c r="R89" i="57"/>
  <c r="R88" i="57"/>
  <c r="R87" i="57"/>
  <c r="R86" i="57"/>
  <c r="R85" i="57"/>
  <c r="R73" i="57"/>
  <c r="R74" i="57"/>
  <c r="R75" i="57"/>
  <c r="R76" i="57"/>
  <c r="R72" i="57"/>
  <c r="P53" i="57"/>
  <c r="T51" i="57"/>
  <c r="T52" i="57"/>
  <c r="T50" i="57"/>
  <c r="T49" i="57"/>
  <c r="T48" i="57"/>
  <c r="T39" i="57"/>
  <c r="T38" i="57"/>
  <c r="T37" i="57"/>
  <c r="T36" i="57"/>
  <c r="T35" i="57"/>
  <c r="T26" i="57"/>
  <c r="T25" i="57"/>
  <c r="T24" i="57"/>
  <c r="T23" i="57"/>
  <c r="T22" i="57"/>
  <c r="T10" i="57"/>
  <c r="T11" i="57"/>
  <c r="T12" i="57"/>
  <c r="T13" i="57"/>
  <c r="T9" i="57"/>
  <c r="D27" i="57"/>
  <c r="D28" i="57" s="1"/>
  <c r="V44" i="59"/>
  <c r="O38" i="59"/>
  <c r="N38" i="59"/>
  <c r="O34" i="59"/>
  <c r="N34" i="59"/>
  <c r="N42" i="59"/>
  <c r="O42" i="59"/>
  <c r="N43" i="59"/>
  <c r="O43" i="59"/>
  <c r="O31" i="59"/>
  <c r="N31" i="59"/>
  <c r="O28" i="59"/>
  <c r="N28" i="59"/>
  <c r="O27" i="59"/>
  <c r="O25" i="59"/>
  <c r="O24" i="59"/>
  <c r="N27" i="59"/>
  <c r="N25" i="59"/>
  <c r="N24" i="59"/>
  <c r="O22" i="59"/>
  <c r="N22" i="59"/>
  <c r="O18" i="59"/>
  <c r="N18" i="59"/>
  <c r="N14" i="59"/>
  <c r="O14" i="59"/>
  <c r="N15" i="59"/>
  <c r="O15" i="59"/>
  <c r="N16" i="59"/>
  <c r="O16" i="59"/>
  <c r="N17" i="59"/>
  <c r="O17" i="59"/>
  <c r="N12" i="59"/>
  <c r="O12" i="59"/>
  <c r="N13" i="59"/>
  <c r="O13" i="59"/>
  <c r="N10" i="59"/>
  <c r="O10" i="59"/>
  <c r="N11" i="59"/>
  <c r="O11" i="59"/>
  <c r="V55" i="59"/>
  <c r="N87" i="59"/>
  <c r="O87" i="59"/>
  <c r="N88" i="59"/>
  <c r="O88" i="59"/>
  <c r="N89" i="59"/>
  <c r="O89" i="59"/>
  <c r="N90" i="59"/>
  <c r="O90" i="59"/>
  <c r="N91" i="59"/>
  <c r="O91" i="59"/>
  <c r="N92" i="59"/>
  <c r="O92" i="59"/>
  <c r="N79" i="59"/>
  <c r="O79" i="59"/>
  <c r="N80" i="59"/>
  <c r="O80" i="59"/>
  <c r="N81" i="59"/>
  <c r="O81" i="59"/>
  <c r="N82" i="59"/>
  <c r="O82" i="59"/>
  <c r="N83" i="59"/>
  <c r="O83" i="59"/>
  <c r="N84" i="59"/>
  <c r="O84" i="59"/>
  <c r="N85" i="59"/>
  <c r="O85" i="59"/>
  <c r="N86" i="59"/>
  <c r="O86" i="59"/>
  <c r="N78" i="59"/>
  <c r="O78" i="59"/>
  <c r="N76" i="59"/>
  <c r="O76" i="59"/>
  <c r="N77" i="59"/>
  <c r="O77" i="59"/>
  <c r="N75" i="59"/>
  <c r="O75" i="59"/>
  <c r="N74" i="59"/>
  <c r="O74" i="59"/>
  <c r="N72" i="59"/>
  <c r="O72" i="59"/>
  <c r="N73" i="59"/>
  <c r="O73" i="59"/>
  <c r="N71" i="59"/>
  <c r="O71" i="59"/>
  <c r="N70" i="59"/>
  <c r="O70" i="59"/>
  <c r="N65" i="59"/>
  <c r="O65" i="59"/>
  <c r="N66" i="59"/>
  <c r="O66" i="59"/>
  <c r="N67" i="59"/>
  <c r="O67" i="59"/>
  <c r="N68" i="59"/>
  <c r="O68" i="59"/>
  <c r="N69" i="59"/>
  <c r="O69" i="59"/>
  <c r="N57" i="59"/>
  <c r="O57" i="59"/>
  <c r="N58" i="59"/>
  <c r="O58" i="59"/>
  <c r="N59" i="59"/>
  <c r="O59" i="59"/>
  <c r="N60" i="59"/>
  <c r="O60" i="59"/>
  <c r="N61" i="59"/>
  <c r="O61" i="59"/>
  <c r="N62" i="59"/>
  <c r="O62" i="59"/>
  <c r="N63" i="59"/>
  <c r="O63" i="59"/>
  <c r="N64" i="59"/>
  <c r="O64" i="59"/>
  <c r="N54" i="59"/>
  <c r="N55" i="59" s="1"/>
  <c r="O54" i="59"/>
  <c r="N52" i="59"/>
  <c r="O52" i="59"/>
  <c r="N53" i="59"/>
  <c r="O53" i="59"/>
  <c r="N50" i="59"/>
  <c r="O50" i="59"/>
  <c r="N51" i="59"/>
  <c r="O51" i="59"/>
  <c r="N45" i="59"/>
  <c r="O45" i="59"/>
  <c r="N46" i="59"/>
  <c r="O46" i="59"/>
  <c r="N47" i="59"/>
  <c r="O47" i="59"/>
  <c r="N48" i="59"/>
  <c r="O48" i="59"/>
  <c r="N49" i="59"/>
  <c r="O49" i="59"/>
  <c r="N56" i="59"/>
  <c r="O56" i="59"/>
  <c r="H40" i="53" l="1"/>
  <c r="G48" i="53"/>
  <c r="T14" i="57"/>
  <c r="H48" i="53" l="1"/>
  <c r="I40" i="53"/>
  <c r="AA67" i="26"/>
  <c r="V93" i="59"/>
  <c r="W93" i="59"/>
  <c r="X93" i="59"/>
  <c r="N93" i="59"/>
  <c r="W55" i="59"/>
  <c r="X55" i="59"/>
  <c r="W44" i="59"/>
  <c r="X44" i="59"/>
  <c r="N44" i="59"/>
  <c r="O55" i="59"/>
  <c r="O93" i="59"/>
  <c r="AL94" i="10"/>
  <c r="AI93" i="10"/>
  <c r="AJ93" i="10"/>
  <c r="AK93" i="10"/>
  <c r="AL93" i="10"/>
  <c r="AI94" i="10"/>
  <c r="AJ94" i="10"/>
  <c r="AJ86" i="10"/>
  <c r="AI86" i="10"/>
  <c r="AK86" i="10"/>
  <c r="AK94" i="10" s="1"/>
  <c r="AL86" i="10"/>
  <c r="AI71" i="10"/>
  <c r="AJ71" i="10"/>
  <c r="AK71" i="10"/>
  <c r="AL71" i="10"/>
  <c r="AK58" i="10"/>
  <c r="AI58" i="10"/>
  <c r="AJ58" i="10"/>
  <c r="AL58" i="10"/>
  <c r="AL40" i="10"/>
  <c r="AK40" i="10"/>
  <c r="AI40" i="10"/>
  <c r="AJ40" i="10"/>
  <c r="T40" i="10"/>
  <c r="AG40" i="10" s="1"/>
  <c r="N53" i="57"/>
  <c r="R53" i="57"/>
  <c r="N40" i="57"/>
  <c r="N41" i="57" s="1"/>
  <c r="P40" i="57"/>
  <c r="P41" i="57" s="1"/>
  <c r="R40" i="57"/>
  <c r="R41" i="57" s="1"/>
  <c r="T40" i="57"/>
  <c r="T41" i="57" s="1"/>
  <c r="T27" i="57"/>
  <c r="T28" i="57" s="1"/>
  <c r="N27" i="57"/>
  <c r="N28" i="57" s="1"/>
  <c r="P27" i="57"/>
  <c r="P28" i="57" s="1"/>
  <c r="R27" i="57"/>
  <c r="R28" i="57"/>
  <c r="N14" i="57"/>
  <c r="N15" i="57" s="1"/>
  <c r="P14" i="57"/>
  <c r="P15" i="57"/>
  <c r="I48" i="53" l="1"/>
  <c r="J40" i="53"/>
  <c r="T53" i="57"/>
  <c r="J48" i="53" l="1"/>
  <c r="K40" i="53"/>
  <c r="O44" i="59"/>
  <c r="L40" i="53" l="1"/>
  <c r="K48" i="53"/>
  <c r="T19" i="10"/>
  <c r="AG19" i="10" s="1"/>
  <c r="U19" i="10"/>
  <c r="AH19" i="10" s="1"/>
  <c r="AE19" i="10"/>
  <c r="M40" i="53" l="1"/>
  <c r="M48" i="53" s="1"/>
  <c r="L48" i="53"/>
  <c r="AF19" i="10"/>
  <c r="N40" i="53" l="1"/>
  <c r="O40" i="53" s="1"/>
  <c r="AE60" i="10"/>
  <c r="H86" i="10"/>
  <c r="H71" i="10"/>
  <c r="H58" i="10"/>
  <c r="AA40" i="10"/>
  <c r="S40" i="10"/>
  <c r="I40" i="10"/>
  <c r="AE44" i="10"/>
  <c r="AE45" i="10"/>
  <c r="AE46" i="10"/>
  <c r="AE47" i="10"/>
  <c r="AE48" i="10"/>
  <c r="AE49" i="10"/>
  <c r="AE50" i="10"/>
  <c r="AE51" i="10"/>
  <c r="AE52" i="10"/>
  <c r="AE53" i="10"/>
  <c r="AE54" i="10"/>
  <c r="AE55" i="10"/>
  <c r="AE56" i="10"/>
  <c r="AE57" i="10"/>
  <c r="AE23" i="10"/>
  <c r="T46" i="10"/>
  <c r="AG46" i="10" s="1"/>
  <c r="U46" i="10"/>
  <c r="AH46" i="10" s="1"/>
  <c r="T47" i="10"/>
  <c r="AG47" i="10" s="1"/>
  <c r="U47" i="10"/>
  <c r="AH47" i="10" s="1"/>
  <c r="T48" i="10"/>
  <c r="AG48" i="10" s="1"/>
  <c r="U48" i="10"/>
  <c r="AH48" i="10" s="1"/>
  <c r="T49" i="10"/>
  <c r="AG49" i="10" s="1"/>
  <c r="U49" i="10"/>
  <c r="AH49" i="10" s="1"/>
  <c r="T50" i="10"/>
  <c r="AG50" i="10" s="1"/>
  <c r="U50" i="10"/>
  <c r="AH50" i="10" s="1"/>
  <c r="T51" i="10"/>
  <c r="AG51" i="10" s="1"/>
  <c r="U51" i="10"/>
  <c r="AH51" i="10" s="1"/>
  <c r="T52" i="10"/>
  <c r="AG52" i="10" s="1"/>
  <c r="U52" i="10"/>
  <c r="AH52" i="10" s="1"/>
  <c r="T53" i="10"/>
  <c r="AG53" i="10" s="1"/>
  <c r="U53" i="10"/>
  <c r="AH53" i="10" s="1"/>
  <c r="T54" i="10"/>
  <c r="AG54" i="10" s="1"/>
  <c r="U54" i="10"/>
  <c r="AH54" i="10" s="1"/>
  <c r="T55" i="10"/>
  <c r="AG55" i="10" s="1"/>
  <c r="U55" i="10"/>
  <c r="AH55" i="10" s="1"/>
  <c r="T56" i="10"/>
  <c r="AG56" i="10" s="1"/>
  <c r="U56" i="10"/>
  <c r="AH56" i="10" s="1"/>
  <c r="T23" i="10"/>
  <c r="AG23" i="10" s="1"/>
  <c r="U23" i="10"/>
  <c r="AH23" i="10" s="1"/>
  <c r="AE75" i="10"/>
  <c r="T75" i="10"/>
  <c r="AG75" i="10" s="1"/>
  <c r="U75" i="10"/>
  <c r="AH75" i="10" s="1"/>
  <c r="P40" i="53" l="1"/>
  <c r="O48" i="53"/>
  <c r="AF48" i="10"/>
  <c r="AF52" i="10"/>
  <c r="AF51" i="10"/>
  <c r="AF54" i="10"/>
  <c r="AF75" i="10"/>
  <c r="AF50" i="10"/>
  <c r="AF53" i="10"/>
  <c r="AF46" i="10"/>
  <c r="AF23" i="10"/>
  <c r="AF55" i="10"/>
  <c r="AF56" i="10"/>
  <c r="AF47" i="10"/>
  <c r="AF49" i="10"/>
  <c r="Q40" i="53" l="1"/>
  <c r="P48" i="53"/>
  <c r="AE65" i="10"/>
  <c r="T65" i="10"/>
  <c r="AG65" i="10" s="1"/>
  <c r="U65" i="10"/>
  <c r="AH65" i="10" s="1"/>
  <c r="AE62" i="10"/>
  <c r="T62" i="10"/>
  <c r="AG62" i="10" s="1"/>
  <c r="U62" i="10"/>
  <c r="AH62" i="10" s="1"/>
  <c r="R40" i="53" l="1"/>
  <c r="Q48" i="53"/>
  <c r="AF65" i="10"/>
  <c r="AF62" i="10"/>
  <c r="AE11" i="10" l="1"/>
  <c r="T11" i="10"/>
  <c r="AG11" i="10" s="1"/>
  <c r="U11" i="10"/>
  <c r="AH11" i="10" s="1"/>
  <c r="H40" i="10"/>
  <c r="T10" i="10"/>
  <c r="AE10" i="10"/>
  <c r="J40" i="10"/>
  <c r="K40" i="10"/>
  <c r="L40" i="10"/>
  <c r="M40" i="10"/>
  <c r="N40" i="10"/>
  <c r="O40" i="10"/>
  <c r="P40" i="10"/>
  <c r="Q40" i="10"/>
  <c r="R40" i="10"/>
  <c r="I58" i="10"/>
  <c r="J58" i="10"/>
  <c r="K58" i="10"/>
  <c r="L58" i="10"/>
  <c r="M58" i="10"/>
  <c r="N58" i="10"/>
  <c r="O58" i="10"/>
  <c r="P58" i="10"/>
  <c r="Q58" i="10"/>
  <c r="R58" i="10"/>
  <c r="S58" i="10"/>
  <c r="T25" i="10"/>
  <c r="AG25" i="10" s="1"/>
  <c r="I71" i="10"/>
  <c r="J71" i="10"/>
  <c r="K71" i="10"/>
  <c r="L71" i="10"/>
  <c r="M71" i="10"/>
  <c r="N71" i="10"/>
  <c r="O71" i="10"/>
  <c r="P71" i="10"/>
  <c r="Q71" i="10"/>
  <c r="R71" i="10"/>
  <c r="S71" i="10"/>
  <c r="AA71" i="10"/>
  <c r="I86" i="10"/>
  <c r="J86" i="10"/>
  <c r="K86" i="10"/>
  <c r="L86" i="10"/>
  <c r="M86" i="10"/>
  <c r="N86" i="10"/>
  <c r="O86" i="10"/>
  <c r="P86" i="10"/>
  <c r="Q86" i="10"/>
  <c r="R86" i="10"/>
  <c r="S86" i="10"/>
  <c r="AA86" i="10"/>
  <c r="H93" i="10"/>
  <c r="I93" i="10"/>
  <c r="J93" i="10"/>
  <c r="K93" i="10"/>
  <c r="L93" i="10"/>
  <c r="M93" i="10"/>
  <c r="N93" i="10"/>
  <c r="O93" i="10"/>
  <c r="P93" i="10"/>
  <c r="Q93" i="10"/>
  <c r="R93" i="10"/>
  <c r="S93" i="10"/>
  <c r="AA93" i="10"/>
  <c r="T22" i="10"/>
  <c r="AG22" i="10" s="1"/>
  <c r="U22" i="10"/>
  <c r="AH22" i="10" s="1"/>
  <c r="AE22" i="10"/>
  <c r="U10" i="10"/>
  <c r="AH10" i="10" s="1"/>
  <c r="T12" i="10"/>
  <c r="AG12" i="10" s="1"/>
  <c r="U12" i="10"/>
  <c r="AH12" i="10" s="1"/>
  <c r="T13" i="10"/>
  <c r="AG13" i="10" s="1"/>
  <c r="U13" i="10"/>
  <c r="AH13" i="10" s="1"/>
  <c r="T14" i="10"/>
  <c r="AG14" i="10" s="1"/>
  <c r="U14" i="10"/>
  <c r="AH14" i="10" s="1"/>
  <c r="T15" i="10"/>
  <c r="AG15" i="10" s="1"/>
  <c r="U15" i="10"/>
  <c r="AH15" i="10" s="1"/>
  <c r="T16" i="10"/>
  <c r="AG16" i="10" s="1"/>
  <c r="U16" i="10"/>
  <c r="AH16" i="10" s="1"/>
  <c r="T17" i="10"/>
  <c r="AG17" i="10" s="1"/>
  <c r="U17" i="10"/>
  <c r="AH17" i="10" s="1"/>
  <c r="T18" i="10"/>
  <c r="AG18" i="10" s="1"/>
  <c r="U18" i="10"/>
  <c r="AH18" i="10" s="1"/>
  <c r="T20" i="10"/>
  <c r="AG20" i="10" s="1"/>
  <c r="U20" i="10"/>
  <c r="AH20" i="10" s="1"/>
  <c r="T21" i="10"/>
  <c r="AG21" i="10" s="1"/>
  <c r="U21" i="10"/>
  <c r="AH21" i="10" s="1"/>
  <c r="T24" i="10"/>
  <c r="AG24" i="10" s="1"/>
  <c r="U24" i="10"/>
  <c r="AH24" i="10" s="1"/>
  <c r="U25" i="10"/>
  <c r="AH25" i="10" s="1"/>
  <c r="T26" i="10"/>
  <c r="AG26" i="10" s="1"/>
  <c r="U26" i="10"/>
  <c r="AH26" i="10" s="1"/>
  <c r="T27" i="10"/>
  <c r="AG27" i="10" s="1"/>
  <c r="U27" i="10"/>
  <c r="AH27" i="10" s="1"/>
  <c r="T28" i="10"/>
  <c r="AG28" i="10" s="1"/>
  <c r="U28" i="10"/>
  <c r="AH28" i="10" s="1"/>
  <c r="T29" i="10"/>
  <c r="AG29" i="10" s="1"/>
  <c r="U29" i="10"/>
  <c r="AH29" i="10" s="1"/>
  <c r="T30" i="10"/>
  <c r="AG30" i="10" s="1"/>
  <c r="U30" i="10"/>
  <c r="AH30" i="10" s="1"/>
  <c r="T31" i="10"/>
  <c r="AG31" i="10" s="1"/>
  <c r="U31" i="10"/>
  <c r="AH31" i="10" s="1"/>
  <c r="T32" i="10"/>
  <c r="AG32" i="10" s="1"/>
  <c r="U32" i="10"/>
  <c r="AH32" i="10" s="1"/>
  <c r="T33" i="10"/>
  <c r="AG33" i="10" s="1"/>
  <c r="U33" i="10"/>
  <c r="AH33" i="10" s="1"/>
  <c r="T34" i="10"/>
  <c r="AG34" i="10" s="1"/>
  <c r="U34" i="10"/>
  <c r="AH34" i="10" s="1"/>
  <c r="T35" i="10"/>
  <c r="AG35" i="10" s="1"/>
  <c r="U35" i="10"/>
  <c r="AH35" i="10" s="1"/>
  <c r="T36" i="10"/>
  <c r="AG36" i="10" s="1"/>
  <c r="U36" i="10"/>
  <c r="AH36" i="10" s="1"/>
  <c r="T37" i="10"/>
  <c r="AG37" i="10" s="1"/>
  <c r="U37" i="10"/>
  <c r="AH37" i="10" s="1"/>
  <c r="T38" i="10"/>
  <c r="AG38" i="10" s="1"/>
  <c r="U38" i="10"/>
  <c r="AH38" i="10" s="1"/>
  <c r="T39" i="10"/>
  <c r="AG39" i="10" s="1"/>
  <c r="U39" i="10"/>
  <c r="AH39" i="10" s="1"/>
  <c r="T41" i="10"/>
  <c r="AG41" i="10" s="1"/>
  <c r="U41" i="10"/>
  <c r="AH41" i="10" s="1"/>
  <c r="T42" i="10"/>
  <c r="AG42" i="10" s="1"/>
  <c r="U42" i="10"/>
  <c r="AH42" i="10" s="1"/>
  <c r="T43" i="10"/>
  <c r="AG43" i="10" s="1"/>
  <c r="U43" i="10"/>
  <c r="AH43" i="10" s="1"/>
  <c r="T44" i="10"/>
  <c r="U44" i="10"/>
  <c r="AH44" i="10" s="1"/>
  <c r="T45" i="10"/>
  <c r="U45" i="10"/>
  <c r="AH45" i="10" s="1"/>
  <c r="T57" i="10"/>
  <c r="U57" i="10"/>
  <c r="AH57" i="10" s="1"/>
  <c r="T59" i="10"/>
  <c r="AG59" i="10" s="1"/>
  <c r="U59" i="10"/>
  <c r="AH59" i="10" s="1"/>
  <c r="T60" i="10"/>
  <c r="U60" i="10"/>
  <c r="AH60" i="10" s="1"/>
  <c r="T61" i="10"/>
  <c r="AG61" i="10" s="1"/>
  <c r="U61" i="10"/>
  <c r="AH61" i="10" s="1"/>
  <c r="T63" i="10"/>
  <c r="AG63" i="10" s="1"/>
  <c r="U63" i="10"/>
  <c r="AH63" i="10" s="1"/>
  <c r="T64" i="10"/>
  <c r="AG64" i="10" s="1"/>
  <c r="U64" i="10"/>
  <c r="AH64" i="10" s="1"/>
  <c r="T66" i="10"/>
  <c r="AG66" i="10" s="1"/>
  <c r="U66" i="10"/>
  <c r="AH66" i="10" s="1"/>
  <c r="T67" i="10"/>
  <c r="AG67" i="10" s="1"/>
  <c r="U67" i="10"/>
  <c r="AH67" i="10" s="1"/>
  <c r="T68" i="10"/>
  <c r="AG68" i="10" s="1"/>
  <c r="U68" i="10"/>
  <c r="AH68" i="10" s="1"/>
  <c r="T69" i="10"/>
  <c r="AG69" i="10" s="1"/>
  <c r="U69" i="10"/>
  <c r="AH69" i="10" s="1"/>
  <c r="T70" i="10"/>
  <c r="AG70" i="10" s="1"/>
  <c r="U70" i="10"/>
  <c r="AH70" i="10" s="1"/>
  <c r="T72" i="10"/>
  <c r="AG72" i="10" s="1"/>
  <c r="U72" i="10"/>
  <c r="AH72" i="10" s="1"/>
  <c r="T73" i="10"/>
  <c r="AG73" i="10" s="1"/>
  <c r="U73" i="10"/>
  <c r="AH73" i="10" s="1"/>
  <c r="T74" i="10"/>
  <c r="AG74" i="10" s="1"/>
  <c r="U74" i="10"/>
  <c r="AH74" i="10" s="1"/>
  <c r="T76" i="10"/>
  <c r="AG76" i="10" s="1"/>
  <c r="U76" i="10"/>
  <c r="AH76" i="10" s="1"/>
  <c r="T77" i="10"/>
  <c r="AG77" i="10" s="1"/>
  <c r="U77" i="10"/>
  <c r="AH77" i="10" s="1"/>
  <c r="T78" i="10"/>
  <c r="AG78" i="10" s="1"/>
  <c r="U78" i="10"/>
  <c r="AH78" i="10" s="1"/>
  <c r="T79" i="10"/>
  <c r="AG79" i="10" s="1"/>
  <c r="U79" i="10"/>
  <c r="AH79" i="10" s="1"/>
  <c r="T80" i="10"/>
  <c r="AG80" i="10" s="1"/>
  <c r="U80" i="10"/>
  <c r="AH80" i="10" s="1"/>
  <c r="T81" i="10"/>
  <c r="AG81" i="10" s="1"/>
  <c r="U81" i="10"/>
  <c r="AH81" i="10" s="1"/>
  <c r="T82" i="10"/>
  <c r="AG82" i="10" s="1"/>
  <c r="U82" i="10"/>
  <c r="AH82" i="10" s="1"/>
  <c r="T83" i="10"/>
  <c r="AG83" i="10" s="1"/>
  <c r="U83" i="10"/>
  <c r="AH83" i="10" s="1"/>
  <c r="T84" i="10"/>
  <c r="AG84" i="10" s="1"/>
  <c r="U84" i="10"/>
  <c r="AH84" i="10" s="1"/>
  <c r="T85" i="10"/>
  <c r="AG85" i="10" s="1"/>
  <c r="U85" i="10"/>
  <c r="AH85" i="10" s="1"/>
  <c r="T87" i="10"/>
  <c r="AG87" i="10" s="1"/>
  <c r="U87" i="10"/>
  <c r="AH87" i="10" s="1"/>
  <c r="T88" i="10"/>
  <c r="AG88" i="10" s="1"/>
  <c r="U88" i="10"/>
  <c r="AH88" i="10" s="1"/>
  <c r="T89" i="10"/>
  <c r="AG89" i="10" s="1"/>
  <c r="U89" i="10"/>
  <c r="AH89" i="10" s="1"/>
  <c r="T90" i="10"/>
  <c r="AG90" i="10" s="1"/>
  <c r="U90" i="10"/>
  <c r="AH90" i="10" s="1"/>
  <c r="T91" i="10"/>
  <c r="AG91" i="10" s="1"/>
  <c r="U91" i="10"/>
  <c r="AH91" i="10" s="1"/>
  <c r="T92" i="10"/>
  <c r="AG92" i="10" s="1"/>
  <c r="U92" i="10"/>
  <c r="AH92" i="10" s="1"/>
  <c r="AE9" i="26"/>
  <c r="AA9" i="26"/>
  <c r="AF68" i="26"/>
  <c r="AG68" i="26"/>
  <c r="AB68" i="26"/>
  <c r="N59" i="26"/>
  <c r="R59" i="26" s="1"/>
  <c r="AA59" i="26"/>
  <c r="AE59" i="26" s="1"/>
  <c r="M72" i="35"/>
  <c r="M73" i="35"/>
  <c r="M74" i="35"/>
  <c r="M75" i="35"/>
  <c r="M76" i="35"/>
  <c r="M77" i="35"/>
  <c r="M78" i="35"/>
  <c r="M79" i="35"/>
  <c r="M80" i="35"/>
  <c r="M81" i="35"/>
  <c r="M82" i="35"/>
  <c r="M83" i="35"/>
  <c r="M84" i="35"/>
  <c r="M85" i="35"/>
  <c r="H86" i="35"/>
  <c r="I86" i="35"/>
  <c r="J86" i="35"/>
  <c r="K86" i="35"/>
  <c r="L86" i="35"/>
  <c r="G86" i="35"/>
  <c r="M13" i="35"/>
  <c r="M14" i="35"/>
  <c r="M15" i="35"/>
  <c r="M16" i="35"/>
  <c r="M17" i="35"/>
  <c r="M18" i="35"/>
  <c r="M19" i="35"/>
  <c r="M20" i="35"/>
  <c r="M21" i="35"/>
  <c r="M22" i="35"/>
  <c r="M23" i="35"/>
  <c r="M41" i="35"/>
  <c r="M42" i="35"/>
  <c r="M43" i="35"/>
  <c r="M44" i="35"/>
  <c r="M45" i="35"/>
  <c r="M46" i="35"/>
  <c r="M47" i="35"/>
  <c r="M48" i="35"/>
  <c r="M49" i="35"/>
  <c r="M50" i="35"/>
  <c r="M51" i="35"/>
  <c r="M52" i="35"/>
  <c r="M53" i="35"/>
  <c r="M54" i="35"/>
  <c r="H55" i="35"/>
  <c r="I55" i="35"/>
  <c r="J55" i="35"/>
  <c r="K55" i="35"/>
  <c r="L55" i="35"/>
  <c r="G55" i="35"/>
  <c r="H26" i="35"/>
  <c r="I26" i="35"/>
  <c r="J26" i="35"/>
  <c r="K26" i="35"/>
  <c r="L26" i="35"/>
  <c r="G26" i="35"/>
  <c r="M25" i="35"/>
  <c r="H90" i="35"/>
  <c r="I90" i="35"/>
  <c r="J90" i="35"/>
  <c r="K90" i="35"/>
  <c r="L90" i="35"/>
  <c r="G90" i="35"/>
  <c r="R128" i="57"/>
  <c r="D128" i="57"/>
  <c r="F128" i="57"/>
  <c r="H128" i="57"/>
  <c r="J128" i="57"/>
  <c r="L128" i="57"/>
  <c r="N128" i="57"/>
  <c r="P128" i="57"/>
  <c r="R116" i="57"/>
  <c r="D116" i="57"/>
  <c r="F116" i="57"/>
  <c r="H116" i="57"/>
  <c r="J116" i="57"/>
  <c r="L116" i="57"/>
  <c r="N116" i="57"/>
  <c r="P116" i="57"/>
  <c r="H59" i="35"/>
  <c r="I59" i="35"/>
  <c r="J59" i="35"/>
  <c r="K59" i="35"/>
  <c r="L59" i="35"/>
  <c r="D103" i="57"/>
  <c r="F103" i="57"/>
  <c r="H103" i="57"/>
  <c r="J103" i="57"/>
  <c r="L103" i="57"/>
  <c r="L104" i="57" s="1"/>
  <c r="N103" i="57"/>
  <c r="P103" i="57"/>
  <c r="R103" i="57"/>
  <c r="R104" i="57" s="1"/>
  <c r="D104" i="57"/>
  <c r="F104" i="57"/>
  <c r="H104" i="57"/>
  <c r="J104" i="57"/>
  <c r="N104" i="57"/>
  <c r="P104" i="57"/>
  <c r="R90" i="57"/>
  <c r="D90" i="57"/>
  <c r="F90" i="57"/>
  <c r="H90" i="57"/>
  <c r="J90" i="57"/>
  <c r="J91" i="57" s="1"/>
  <c r="L90" i="57"/>
  <c r="N90" i="57"/>
  <c r="N91" i="57" s="1"/>
  <c r="P90" i="57"/>
  <c r="P91" i="57" s="1"/>
  <c r="D91" i="57"/>
  <c r="F91" i="57"/>
  <c r="H91" i="57"/>
  <c r="L91" i="57"/>
  <c r="N53" i="53"/>
  <c r="R53" i="53" s="1"/>
  <c r="N54" i="53"/>
  <c r="R54" i="53" s="1"/>
  <c r="P77" i="57"/>
  <c r="P78" i="57" s="1"/>
  <c r="R77" i="57"/>
  <c r="D77" i="57"/>
  <c r="D78" i="57" s="1"/>
  <c r="F77" i="57"/>
  <c r="F78" i="57" s="1"/>
  <c r="H77" i="57"/>
  <c r="J77" i="57"/>
  <c r="J78" i="57" s="1"/>
  <c r="L77" i="57"/>
  <c r="N77" i="57"/>
  <c r="N78" i="57" s="1"/>
  <c r="H78" i="57"/>
  <c r="L78" i="57"/>
  <c r="D53" i="57"/>
  <c r="F53" i="57"/>
  <c r="H53" i="57"/>
  <c r="J53" i="57"/>
  <c r="L53" i="57"/>
  <c r="D40" i="57"/>
  <c r="D41" i="57" s="1"/>
  <c r="F40" i="57"/>
  <c r="F41" i="57" s="1"/>
  <c r="H40" i="57"/>
  <c r="H41" i="57" s="1"/>
  <c r="J40" i="57"/>
  <c r="J41" i="57" s="1"/>
  <c r="L40" i="57"/>
  <c r="L41" i="57" s="1"/>
  <c r="F27" i="57"/>
  <c r="F28" i="57" s="1"/>
  <c r="H27" i="57"/>
  <c r="H28" i="57" s="1"/>
  <c r="J27" i="57"/>
  <c r="J28" i="57" s="1"/>
  <c r="L27" i="57"/>
  <c r="L28" i="57" s="1"/>
  <c r="L15" i="57"/>
  <c r="J15" i="57"/>
  <c r="H15" i="57"/>
  <c r="F15" i="57"/>
  <c r="R14" i="57"/>
  <c r="R15" i="57" s="1"/>
  <c r="L14" i="57"/>
  <c r="J14" i="57"/>
  <c r="H14" i="57"/>
  <c r="F14" i="57"/>
  <c r="D14" i="57"/>
  <c r="D15" i="57" s="1"/>
  <c r="H88" i="35"/>
  <c r="I88" i="35"/>
  <c r="J88" i="35"/>
  <c r="K88" i="35"/>
  <c r="L88" i="35"/>
  <c r="G88" i="35"/>
  <c r="H57" i="35"/>
  <c r="I57" i="35"/>
  <c r="J57" i="35"/>
  <c r="K57" i="35"/>
  <c r="L57" i="35"/>
  <c r="G57" i="35"/>
  <c r="M71" i="35"/>
  <c r="M70" i="35"/>
  <c r="M40" i="35"/>
  <c r="M39" i="35"/>
  <c r="M11" i="35"/>
  <c r="M12" i="35"/>
  <c r="M24" i="35"/>
  <c r="M10" i="35"/>
  <c r="M55" i="35" l="1"/>
  <c r="M86" i="35"/>
  <c r="M26" i="35"/>
  <c r="AF57" i="10"/>
  <c r="AG57" i="10"/>
  <c r="AF45" i="10"/>
  <c r="AG45" i="10"/>
  <c r="AG10" i="10"/>
  <c r="AF10" i="10"/>
  <c r="AF44" i="10"/>
  <c r="AG44" i="10"/>
  <c r="AF60" i="10"/>
  <c r="AG60" i="10"/>
  <c r="T15" i="57"/>
  <c r="AF11" i="10"/>
  <c r="U40" i="10"/>
  <c r="AH40" i="10" s="1"/>
  <c r="AF22" i="10"/>
  <c r="T58" i="10"/>
  <c r="AG58" i="10" s="1"/>
  <c r="U71" i="10"/>
  <c r="AH71" i="10" s="1"/>
  <c r="H94" i="10"/>
  <c r="T93" i="10"/>
  <c r="AG93" i="10" s="1"/>
  <c r="T71" i="10"/>
  <c r="AG71" i="10" s="1"/>
  <c r="U93" i="10"/>
  <c r="AH93" i="10" s="1"/>
  <c r="U86" i="10"/>
  <c r="AH86" i="10" s="1"/>
  <c r="T86" i="10"/>
  <c r="AG86" i="10" s="1"/>
  <c r="U58" i="10"/>
  <c r="AH58" i="10" s="1"/>
  <c r="M90" i="35"/>
  <c r="M59" i="35"/>
  <c r="R78" i="57"/>
  <c r="R91" i="57"/>
  <c r="U94" i="10" l="1"/>
  <c r="AH94" i="10" s="1"/>
  <c r="T94" i="10"/>
  <c r="AG94" i="10" s="1"/>
  <c r="L22" i="53"/>
  <c r="K22" i="53"/>
  <c r="J22" i="53"/>
  <c r="I22" i="53"/>
  <c r="H22" i="53"/>
  <c r="N35" i="53"/>
  <c r="N34" i="53"/>
  <c r="R34" i="53" s="1"/>
  <c r="N12" i="53"/>
  <c r="R12" i="53" s="1"/>
  <c r="N11" i="53"/>
  <c r="DO6" i="23"/>
  <c r="DO7" i="23"/>
  <c r="DO14" i="23"/>
  <c r="DO15" i="23"/>
  <c r="DO16" i="23"/>
  <c r="DO17" i="23"/>
  <c r="DO18" i="23"/>
  <c r="DO19" i="23"/>
  <c r="DO20" i="23"/>
  <c r="DO21" i="23"/>
  <c r="DO22" i="23"/>
  <c r="DO13" i="23"/>
  <c r="DO8" i="23" l="1"/>
  <c r="DL6" i="23"/>
  <c r="DM6" i="23"/>
  <c r="DN6" i="23"/>
  <c r="DL7" i="23"/>
  <c r="DM7" i="23"/>
  <c r="DN7" i="23"/>
  <c r="Y6" i="23" l="1"/>
  <c r="Z6" i="23"/>
  <c r="AA6" i="23"/>
  <c r="AB6" i="23"/>
  <c r="AC6" i="23"/>
  <c r="AE6" i="23"/>
  <c r="AF6" i="23"/>
  <c r="AG6" i="23"/>
  <c r="AH6" i="23"/>
  <c r="AJ6" i="23"/>
  <c r="AK6" i="23"/>
  <c r="AL6" i="23"/>
  <c r="AM6" i="23"/>
  <c r="AN6" i="23"/>
  <c r="AO6" i="23"/>
  <c r="AP6" i="23"/>
  <c r="AQ6" i="23"/>
  <c r="AS6" i="23"/>
  <c r="AT6" i="23"/>
  <c r="AU6" i="23"/>
  <c r="AV6" i="23"/>
  <c r="AX6" i="23"/>
  <c r="AY6" i="23"/>
  <c r="AZ6" i="23"/>
  <c r="BA6" i="23"/>
  <c r="BB6" i="23"/>
  <c r="BC6" i="23"/>
  <c r="BD6" i="23"/>
  <c r="BE6" i="23"/>
  <c r="BG6" i="23"/>
  <c r="BH6" i="23"/>
  <c r="BI6" i="23"/>
  <c r="BJ6" i="23"/>
  <c r="BL6" i="23"/>
  <c r="Y7" i="23"/>
  <c r="Z7" i="23"/>
  <c r="AA7" i="23"/>
  <c r="AB7" i="23"/>
  <c r="AC7" i="23"/>
  <c r="AE7" i="23"/>
  <c r="AF7" i="23"/>
  <c r="AG7" i="23"/>
  <c r="AH7" i="23"/>
  <c r="AJ7" i="23"/>
  <c r="AK7" i="23"/>
  <c r="AL7" i="23"/>
  <c r="AM7" i="23"/>
  <c r="AN7" i="23"/>
  <c r="AO7" i="23"/>
  <c r="AP7" i="23"/>
  <c r="AQ7" i="23"/>
  <c r="AS7" i="23"/>
  <c r="AT7" i="23"/>
  <c r="AU7" i="23"/>
  <c r="AV7" i="23"/>
  <c r="AX7" i="23"/>
  <c r="AY7" i="23"/>
  <c r="AZ7" i="23"/>
  <c r="BA7" i="23"/>
  <c r="BB7" i="23"/>
  <c r="BC7" i="23"/>
  <c r="BD7" i="23"/>
  <c r="BE7" i="23"/>
  <c r="BG7" i="23"/>
  <c r="BH7" i="23"/>
  <c r="BI7" i="23"/>
  <c r="BJ7" i="23"/>
  <c r="BL7" i="23"/>
  <c r="X6" i="23"/>
  <c r="X7" i="23"/>
  <c r="W7" i="23"/>
  <c r="DL8" i="23"/>
  <c r="DM8" i="23"/>
  <c r="DN8" i="23"/>
  <c r="X8" i="23"/>
  <c r="Y8" i="23"/>
  <c r="Z8" i="23"/>
  <c r="AA8" i="23"/>
  <c r="AB8" i="23"/>
  <c r="AC8" i="23"/>
  <c r="AE8" i="23"/>
  <c r="AF8" i="23"/>
  <c r="AG8" i="23"/>
  <c r="AH8" i="23"/>
  <c r="AJ8" i="23"/>
  <c r="AK8" i="23"/>
  <c r="AL8" i="23"/>
  <c r="AM8" i="23"/>
  <c r="AN8" i="23"/>
  <c r="AO8" i="23"/>
  <c r="AP8" i="23"/>
  <c r="AQ8" i="23"/>
  <c r="AS8" i="23"/>
  <c r="AT8" i="23"/>
  <c r="AU8" i="23"/>
  <c r="AV8" i="23"/>
  <c r="AX8" i="23"/>
  <c r="AY8" i="23"/>
  <c r="AZ8" i="23"/>
  <c r="BA8" i="23"/>
  <c r="BB8" i="23"/>
  <c r="BC8" i="23"/>
  <c r="BD8" i="23"/>
  <c r="BE8" i="23"/>
  <c r="BG8" i="23"/>
  <c r="BH8" i="23"/>
  <c r="BI8" i="23"/>
  <c r="BJ8" i="23"/>
  <c r="BL8" i="23"/>
  <c r="W8" i="23"/>
  <c r="DJ18" i="23"/>
  <c r="DJ13" i="23"/>
  <c r="DJ14" i="23"/>
  <c r="DJ15" i="23"/>
  <c r="DJ16" i="23"/>
  <c r="DJ17" i="23"/>
  <c r="DJ19" i="23"/>
  <c r="DJ20" i="23"/>
  <c r="DJ21" i="23"/>
  <c r="DJ22" i="23"/>
  <c r="DA13" i="23"/>
  <c r="DA14" i="23"/>
  <c r="DA15" i="23"/>
  <c r="DA16" i="23"/>
  <c r="DA17" i="23"/>
  <c r="DA18" i="23"/>
  <c r="DA19" i="23"/>
  <c r="DA20" i="23"/>
  <c r="DA21" i="23"/>
  <c r="DA22" i="23"/>
  <c r="CK20" i="23"/>
  <c r="CK13" i="23"/>
  <c r="CK14" i="23"/>
  <c r="CK15" i="23"/>
  <c r="CK16" i="23"/>
  <c r="CK17" i="23"/>
  <c r="CK18" i="23"/>
  <c r="CK19" i="23"/>
  <c r="CK21" i="23"/>
  <c r="CK22" i="23"/>
  <c r="CB13" i="23"/>
  <c r="AD13" i="23" l="1"/>
  <c r="AI13" i="23" l="1"/>
  <c r="N62" i="53" l="1"/>
  <c r="R62" i="53" s="1"/>
  <c r="R35" i="53"/>
  <c r="AE12" i="10"/>
  <c r="AE13" i="10"/>
  <c r="AF13" i="10" s="1"/>
  <c r="AE14" i="10"/>
  <c r="AF14" i="10" s="1"/>
  <c r="AE15" i="10"/>
  <c r="AF15" i="10" s="1"/>
  <c r="AE16" i="10"/>
  <c r="AF16" i="10" s="1"/>
  <c r="AE17" i="10"/>
  <c r="AF17" i="10" s="1"/>
  <c r="AE18" i="10"/>
  <c r="AF18" i="10" s="1"/>
  <c r="AE20" i="10"/>
  <c r="AF20" i="10" s="1"/>
  <c r="AE21" i="10"/>
  <c r="AF21" i="10" s="1"/>
  <c r="AE24" i="10"/>
  <c r="AF24" i="10" s="1"/>
  <c r="AE25" i="10"/>
  <c r="AF25" i="10" s="1"/>
  <c r="AE26" i="10"/>
  <c r="AF26" i="10" s="1"/>
  <c r="AE27" i="10"/>
  <c r="AF27" i="10" s="1"/>
  <c r="AE28" i="10"/>
  <c r="AF28" i="10" s="1"/>
  <c r="AE29" i="10"/>
  <c r="AF29" i="10" s="1"/>
  <c r="AE30" i="10"/>
  <c r="AF30" i="10" s="1"/>
  <c r="AE31" i="10"/>
  <c r="AF31" i="10" s="1"/>
  <c r="AE32" i="10"/>
  <c r="AF32" i="10" s="1"/>
  <c r="AE33" i="10"/>
  <c r="AF33" i="10" s="1"/>
  <c r="AE34" i="10"/>
  <c r="AF34" i="10" s="1"/>
  <c r="AE35" i="10"/>
  <c r="AF35" i="10" s="1"/>
  <c r="AE36" i="10"/>
  <c r="AF36" i="10" s="1"/>
  <c r="AE37" i="10"/>
  <c r="AF37" i="10" s="1"/>
  <c r="AE38" i="10"/>
  <c r="AF38" i="10" s="1"/>
  <c r="AE39" i="10"/>
  <c r="AF39" i="10" s="1"/>
  <c r="AE41" i="10"/>
  <c r="AF41" i="10" s="1"/>
  <c r="AE42" i="10"/>
  <c r="AF42" i="10" s="1"/>
  <c r="AE43" i="10"/>
  <c r="AF43" i="10" s="1"/>
  <c r="AE59" i="10"/>
  <c r="AF59" i="10" s="1"/>
  <c r="AE61" i="10"/>
  <c r="AF61" i="10" s="1"/>
  <c r="AE63" i="10"/>
  <c r="AF63" i="10" s="1"/>
  <c r="AE64" i="10"/>
  <c r="AF64" i="10" s="1"/>
  <c r="AE66" i="10"/>
  <c r="AF66" i="10" s="1"/>
  <c r="AE67" i="10"/>
  <c r="AF67" i="10" s="1"/>
  <c r="AE68" i="10"/>
  <c r="AF68" i="10" s="1"/>
  <c r="AE69" i="10"/>
  <c r="AF69" i="10" s="1"/>
  <c r="AE70" i="10"/>
  <c r="AF70" i="10" s="1"/>
  <c r="AE72" i="10"/>
  <c r="AF72" i="10" s="1"/>
  <c r="AE73" i="10"/>
  <c r="AF73" i="10" s="1"/>
  <c r="AE74" i="10"/>
  <c r="AF74" i="10" s="1"/>
  <c r="AE76" i="10"/>
  <c r="AF76" i="10" s="1"/>
  <c r="AE77" i="10"/>
  <c r="AF77" i="10" s="1"/>
  <c r="AE78" i="10"/>
  <c r="AF78" i="10" s="1"/>
  <c r="AE79" i="10"/>
  <c r="AF79" i="10" s="1"/>
  <c r="AE80" i="10"/>
  <c r="AF80" i="10" s="1"/>
  <c r="AE81" i="10"/>
  <c r="AF81" i="10" s="1"/>
  <c r="AE82" i="10"/>
  <c r="AF82" i="10" s="1"/>
  <c r="AE83" i="10"/>
  <c r="AF83" i="10" s="1"/>
  <c r="AE84" i="10"/>
  <c r="AF84" i="10" s="1"/>
  <c r="AE85" i="10"/>
  <c r="AF85" i="10" s="1"/>
  <c r="AE87" i="10"/>
  <c r="AF87" i="10" s="1"/>
  <c r="AE88" i="10"/>
  <c r="AF88" i="10" s="1"/>
  <c r="AE89" i="10"/>
  <c r="AF89" i="10" s="1"/>
  <c r="AE90" i="10"/>
  <c r="AF90" i="10" s="1"/>
  <c r="AE91" i="10"/>
  <c r="AF91" i="10" s="1"/>
  <c r="AE92" i="10"/>
  <c r="AF92" i="10" s="1"/>
  <c r="AA58" i="10"/>
  <c r="AF12" i="10" l="1"/>
  <c r="AE40" i="10"/>
  <c r="AF40" i="10" s="1"/>
  <c r="AE93" i="10"/>
  <c r="AF93" i="10" s="1"/>
  <c r="AE58" i="10"/>
  <c r="AF58" i="10" s="1"/>
  <c r="AE86" i="10"/>
  <c r="AF86" i="10" s="1"/>
  <c r="AE71" i="10"/>
  <c r="AF71" i="10" s="1"/>
  <c r="AA94" i="10"/>
  <c r="AE94" i="10" l="1"/>
  <c r="AF94" i="10" s="1"/>
  <c r="CB14" i="23" l="1"/>
  <c r="CB15" i="23"/>
  <c r="CB16" i="23"/>
  <c r="CB17" i="23"/>
  <c r="CB18" i="23"/>
  <c r="CB19" i="23"/>
  <c r="CB20" i="23"/>
  <c r="CB21" i="23"/>
  <c r="CB22" i="23"/>
  <c r="AA66" i="26"/>
  <c r="AE66" i="26" s="1"/>
  <c r="BF14" i="23"/>
  <c r="BF15" i="23"/>
  <c r="BF16" i="23"/>
  <c r="BK16" i="23" s="1"/>
  <c r="BF17" i="23"/>
  <c r="BK17" i="23" s="1"/>
  <c r="BF18" i="23"/>
  <c r="BK18" i="23" s="1"/>
  <c r="BF19" i="23"/>
  <c r="BK19" i="23" s="1"/>
  <c r="BF20" i="23"/>
  <c r="BK20" i="23" s="1"/>
  <c r="BF21" i="23"/>
  <c r="BK21" i="23" s="1"/>
  <c r="BF22" i="23"/>
  <c r="BK22" i="23" s="1"/>
  <c r="BF13" i="23"/>
  <c r="BK14" i="23" l="1"/>
  <c r="BK6" i="23" s="1"/>
  <c r="BF6" i="23"/>
  <c r="BK13" i="23"/>
  <c r="BF8" i="23"/>
  <c r="BK15" i="23"/>
  <c r="BK7" i="23" s="1"/>
  <c r="BF7" i="23"/>
  <c r="AA10" i="26"/>
  <c r="AE10" i="26" s="1"/>
  <c r="AA11" i="26"/>
  <c r="AE11" i="26" s="1"/>
  <c r="AA12" i="26"/>
  <c r="AE12" i="26" s="1"/>
  <c r="AA13" i="26"/>
  <c r="AE13" i="26" s="1"/>
  <c r="AA14" i="26"/>
  <c r="AE14" i="26" s="1"/>
  <c r="AA15" i="26"/>
  <c r="AE15" i="26" s="1"/>
  <c r="AA16" i="26"/>
  <c r="AE16" i="26" s="1"/>
  <c r="AA17" i="26"/>
  <c r="AE17" i="26" s="1"/>
  <c r="AA18" i="26"/>
  <c r="AE18" i="26" s="1"/>
  <c r="AA19" i="26"/>
  <c r="AE19" i="26" s="1"/>
  <c r="AA20" i="26"/>
  <c r="AE20" i="26" s="1"/>
  <c r="AA21" i="26"/>
  <c r="AE21" i="26" s="1"/>
  <c r="AA22" i="26"/>
  <c r="AE22" i="26" s="1"/>
  <c r="AA24" i="26"/>
  <c r="AE24" i="26" s="1"/>
  <c r="AA25" i="26"/>
  <c r="AE25" i="26" s="1"/>
  <c r="AA26" i="26"/>
  <c r="AE26" i="26" s="1"/>
  <c r="AA28" i="26"/>
  <c r="AE28" i="26" s="1"/>
  <c r="AA29" i="26"/>
  <c r="AE29" i="26" s="1"/>
  <c r="AA30" i="26"/>
  <c r="AE30" i="26" s="1"/>
  <c r="AA31" i="26"/>
  <c r="AE31" i="26" s="1"/>
  <c r="AA32" i="26"/>
  <c r="AE32" i="26" s="1"/>
  <c r="AA33" i="26"/>
  <c r="AE33" i="26" s="1"/>
  <c r="AA34" i="26"/>
  <c r="AE34" i="26" s="1"/>
  <c r="AA35" i="26"/>
  <c r="AE35" i="26" s="1"/>
  <c r="AA36" i="26"/>
  <c r="AE36" i="26" s="1"/>
  <c r="AA37" i="26"/>
  <c r="AE37" i="26" s="1"/>
  <c r="AA38" i="26"/>
  <c r="AE38" i="26" s="1"/>
  <c r="AA39" i="26"/>
  <c r="AE39" i="26" s="1"/>
  <c r="AA40" i="26"/>
  <c r="AE40" i="26" s="1"/>
  <c r="AA41" i="26"/>
  <c r="AE41" i="26" s="1"/>
  <c r="AA42" i="26"/>
  <c r="AE42" i="26" s="1"/>
  <c r="AA43" i="26"/>
  <c r="AE43" i="26" s="1"/>
  <c r="AA44" i="26"/>
  <c r="AE44" i="26" s="1"/>
  <c r="AA45" i="26"/>
  <c r="AE45" i="26" s="1"/>
  <c r="AA46" i="26"/>
  <c r="AE46" i="26" s="1"/>
  <c r="AA47" i="26"/>
  <c r="AE47" i="26" s="1"/>
  <c r="AA48" i="26"/>
  <c r="AE48" i="26" s="1"/>
  <c r="AA49" i="26"/>
  <c r="AE49" i="26" s="1"/>
  <c r="AA50" i="26"/>
  <c r="AE50" i="26" s="1"/>
  <c r="AA51" i="26"/>
  <c r="AE51" i="26" s="1"/>
  <c r="AA52" i="26"/>
  <c r="AE52" i="26" s="1"/>
  <c r="AA53" i="26"/>
  <c r="AE53" i="26" s="1"/>
  <c r="AA54" i="26"/>
  <c r="AE54" i="26" s="1"/>
  <c r="AA55" i="26"/>
  <c r="AE55" i="26" s="1"/>
  <c r="AA56" i="26"/>
  <c r="AE56" i="26" s="1"/>
  <c r="AA57" i="26"/>
  <c r="AE57" i="26" s="1"/>
  <c r="AA58" i="26"/>
  <c r="AE58" i="26" s="1"/>
  <c r="AA60" i="26"/>
  <c r="AE60" i="26" s="1"/>
  <c r="AA61" i="26"/>
  <c r="AE61" i="26" s="1"/>
  <c r="AA62" i="26"/>
  <c r="AE62" i="26" s="1"/>
  <c r="AA63" i="26"/>
  <c r="AE63" i="26" s="1"/>
  <c r="AA64" i="26"/>
  <c r="AE64" i="26" s="1"/>
  <c r="AA65" i="26"/>
  <c r="AE65" i="26" s="1"/>
  <c r="AE67" i="26"/>
  <c r="N10" i="26"/>
  <c r="R10" i="26" s="1"/>
  <c r="N11" i="26"/>
  <c r="R11" i="26" s="1"/>
  <c r="N12" i="26"/>
  <c r="R12" i="26" s="1"/>
  <c r="N13" i="26"/>
  <c r="R13" i="26" s="1"/>
  <c r="N14" i="26"/>
  <c r="R14" i="26" s="1"/>
  <c r="N15" i="26"/>
  <c r="R15" i="26" s="1"/>
  <c r="N16" i="26"/>
  <c r="R16" i="26" s="1"/>
  <c r="N17" i="26"/>
  <c r="R17" i="26" s="1"/>
  <c r="N18" i="26"/>
  <c r="R18" i="26" s="1"/>
  <c r="N19" i="26"/>
  <c r="R19" i="26" s="1"/>
  <c r="N20" i="26"/>
  <c r="R20" i="26" s="1"/>
  <c r="N21" i="26"/>
  <c r="R21" i="26" s="1"/>
  <c r="N22" i="26"/>
  <c r="R22" i="26" s="1"/>
  <c r="N24" i="26"/>
  <c r="R24" i="26" s="1"/>
  <c r="N25" i="26"/>
  <c r="R25" i="26" s="1"/>
  <c r="N26" i="26"/>
  <c r="R26" i="26" s="1"/>
  <c r="N28" i="26"/>
  <c r="R28" i="26" s="1"/>
  <c r="N29" i="26"/>
  <c r="R29" i="26" s="1"/>
  <c r="N30" i="26"/>
  <c r="R30" i="26" s="1"/>
  <c r="N31" i="26"/>
  <c r="R31" i="26" s="1"/>
  <c r="N32" i="26"/>
  <c r="R32" i="26" s="1"/>
  <c r="N33" i="26"/>
  <c r="R33" i="26" s="1"/>
  <c r="N34" i="26"/>
  <c r="R34" i="26" s="1"/>
  <c r="N35" i="26"/>
  <c r="R35" i="26" s="1"/>
  <c r="N36" i="26"/>
  <c r="R36" i="26" s="1"/>
  <c r="N37" i="26"/>
  <c r="R37" i="26" s="1"/>
  <c r="N38" i="26"/>
  <c r="R38" i="26" s="1"/>
  <c r="N39" i="26"/>
  <c r="R39" i="26" s="1"/>
  <c r="N40" i="26"/>
  <c r="R40" i="26" s="1"/>
  <c r="N41" i="26"/>
  <c r="R41" i="26" s="1"/>
  <c r="N42" i="26"/>
  <c r="R42" i="26" s="1"/>
  <c r="N43" i="26"/>
  <c r="R43" i="26" s="1"/>
  <c r="N44" i="26"/>
  <c r="R44" i="26" s="1"/>
  <c r="N45" i="26"/>
  <c r="R45" i="26" s="1"/>
  <c r="N46" i="26"/>
  <c r="R46" i="26" s="1"/>
  <c r="N47" i="26"/>
  <c r="R47" i="26" s="1"/>
  <c r="N48" i="26"/>
  <c r="R48" i="26" s="1"/>
  <c r="N49" i="26"/>
  <c r="R49" i="26" s="1"/>
  <c r="N50" i="26"/>
  <c r="R50" i="26" s="1"/>
  <c r="N51" i="26"/>
  <c r="R51" i="26" s="1"/>
  <c r="N52" i="26"/>
  <c r="R52" i="26" s="1"/>
  <c r="N53" i="26"/>
  <c r="R53" i="26" s="1"/>
  <c r="N54" i="26"/>
  <c r="R54" i="26" s="1"/>
  <c r="N55" i="26"/>
  <c r="R55" i="26" s="1"/>
  <c r="N56" i="26"/>
  <c r="R56" i="26" s="1"/>
  <c r="N57" i="26"/>
  <c r="R57" i="26" s="1"/>
  <c r="N58" i="26"/>
  <c r="R58" i="26" s="1"/>
  <c r="N60" i="26"/>
  <c r="R60" i="26" s="1"/>
  <c r="N61" i="26"/>
  <c r="R61" i="26" s="1"/>
  <c r="N62" i="26"/>
  <c r="R62" i="26" s="1"/>
  <c r="N63" i="26"/>
  <c r="R63" i="26" s="1"/>
  <c r="N64" i="26"/>
  <c r="R64" i="26" s="1"/>
  <c r="N65" i="26"/>
  <c r="R65" i="26" s="1"/>
  <c r="N9" i="26"/>
  <c r="R9" i="26" s="1"/>
  <c r="N25" i="53"/>
  <c r="N24" i="53"/>
  <c r="R25" i="53" l="1"/>
  <c r="M88" i="35"/>
  <c r="R24" i="53"/>
  <c r="M57" i="35"/>
  <c r="BK8" i="23"/>
  <c r="AE68" i="26"/>
  <c r="AA68" i="26"/>
  <c r="N21" i="53"/>
  <c r="R21" i="53" s="1"/>
  <c r="N20" i="53"/>
  <c r="R20" i="53" s="1"/>
  <c r="N19" i="53"/>
  <c r="R19" i="53" s="1"/>
  <c r="N18" i="53"/>
  <c r="R18" i="53" s="1"/>
  <c r="N17" i="53"/>
  <c r="R17" i="53" s="1"/>
  <c r="N13" i="53"/>
  <c r="R13" i="53" s="1"/>
  <c r="R14" i="53"/>
  <c r="R11" i="53"/>
  <c r="R22" i="53" l="1"/>
  <c r="N22" i="53"/>
  <c r="L29" i="36" l="1"/>
  <c r="L28" i="36"/>
  <c r="L27" i="36"/>
  <c r="L26" i="36"/>
  <c r="L18" i="36"/>
  <c r="L17" i="36"/>
  <c r="L14" i="36"/>
  <c r="L15" i="36"/>
  <c r="L16" i="36"/>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L21" i="31"/>
  <c r="M21" i="31"/>
  <c r="N21" i="31"/>
  <c r="O21" i="31"/>
  <c r="P21" i="31"/>
  <c r="Q21" i="31"/>
  <c r="R21" i="31"/>
  <c r="S21" i="31"/>
  <c r="T21" i="31"/>
  <c r="U21" i="31"/>
  <c r="V21" i="31"/>
  <c r="W21" i="31"/>
  <c r="X21" i="31"/>
  <c r="K21" i="31"/>
  <c r="D21" i="31"/>
  <c r="E21" i="31"/>
  <c r="F21" i="31"/>
  <c r="G21" i="31"/>
  <c r="H21" i="31"/>
  <c r="I21" i="31"/>
  <c r="C21" i="31"/>
  <c r="J94" i="10" l="1"/>
  <c r="S94" i="10"/>
  <c r="R94" i="10"/>
  <c r="Q94" i="10"/>
  <c r="P94" i="10"/>
  <c r="O94" i="10"/>
  <c r="N94" i="10"/>
  <c r="M94" i="10"/>
  <c r="L94" i="10"/>
  <c r="K94" i="10"/>
  <c r="I94" i="10"/>
  <c r="G31" i="35"/>
  <c r="H31" i="35"/>
  <c r="I31" i="35"/>
  <c r="J31" i="35"/>
  <c r="K31" i="35"/>
  <c r="L31" i="35"/>
  <c r="M31" i="35"/>
  <c r="H30" i="35"/>
  <c r="I30" i="35"/>
  <c r="J30" i="35"/>
  <c r="K30" i="35"/>
  <c r="L30" i="35"/>
  <c r="M30" i="35"/>
  <c r="G30" i="35"/>
  <c r="AD68" i="26"/>
  <c r="AC68" i="26"/>
  <c r="Z68" i="26"/>
  <c r="Y68" i="26"/>
  <c r="X68" i="26"/>
  <c r="W68" i="26"/>
  <c r="V68" i="26"/>
  <c r="U68" i="26"/>
  <c r="N50" i="53" l="1"/>
  <c r="R50" i="53" s="1"/>
  <c r="N51" i="53"/>
  <c r="R51" i="53" s="1"/>
  <c r="Q22" i="53"/>
  <c r="P22" i="53"/>
  <c r="O22" i="53"/>
  <c r="AR13" i="23"/>
  <c r="AR22" i="23"/>
  <c r="AW22" i="23" s="1"/>
  <c r="AR21" i="23"/>
  <c r="AW21" i="23" s="1"/>
  <c r="AR20" i="23"/>
  <c r="AW20" i="23" s="1"/>
  <c r="AR19" i="23"/>
  <c r="AW19" i="23" s="1"/>
  <c r="AR18" i="23"/>
  <c r="AW18" i="23" s="1"/>
  <c r="AR17" i="23"/>
  <c r="AW17" i="23" s="1"/>
  <c r="AR16" i="23"/>
  <c r="AW16" i="23" s="1"/>
  <c r="AR15" i="23"/>
  <c r="AR14" i="23"/>
  <c r="AD14" i="23"/>
  <c r="AD15" i="23"/>
  <c r="AD16" i="23"/>
  <c r="AI16" i="23" s="1"/>
  <c r="AD17" i="23"/>
  <c r="AI17" i="23" s="1"/>
  <c r="AD18" i="23"/>
  <c r="AI18" i="23" s="1"/>
  <c r="AD19" i="23"/>
  <c r="AI19" i="23" s="1"/>
  <c r="AD20" i="23"/>
  <c r="AI20" i="23" s="1"/>
  <c r="AD21" i="23"/>
  <c r="AI21" i="23" s="1"/>
  <c r="AD22" i="23"/>
  <c r="AI22" i="23" s="1"/>
  <c r="F86" i="53"/>
  <c r="G86" i="53"/>
  <c r="H86" i="53"/>
  <c r="I86" i="53"/>
  <c r="J86" i="53"/>
  <c r="K86" i="53"/>
  <c r="L86" i="53"/>
  <c r="M86" i="53"/>
  <c r="O86" i="53"/>
  <c r="P86" i="53"/>
  <c r="Q86" i="53"/>
  <c r="E86" i="53"/>
  <c r="F82" i="53"/>
  <c r="G82" i="53"/>
  <c r="H82" i="53"/>
  <c r="I82" i="53"/>
  <c r="J82" i="53"/>
  <c r="K82" i="53"/>
  <c r="L82" i="53"/>
  <c r="M82" i="53"/>
  <c r="O82" i="53"/>
  <c r="P82" i="53"/>
  <c r="Q82" i="53"/>
  <c r="E82" i="53"/>
  <c r="Q78" i="53"/>
  <c r="P78" i="53"/>
  <c r="O78" i="53"/>
  <c r="M78" i="53"/>
  <c r="L78" i="53"/>
  <c r="K78" i="53"/>
  <c r="J78" i="53"/>
  <c r="I78" i="53"/>
  <c r="H78" i="53"/>
  <c r="G78" i="53"/>
  <c r="F78" i="53"/>
  <c r="E78" i="53"/>
  <c r="F75" i="53"/>
  <c r="G75" i="53"/>
  <c r="H75" i="53"/>
  <c r="I75" i="53"/>
  <c r="J75" i="53"/>
  <c r="K75" i="53"/>
  <c r="L75" i="53"/>
  <c r="M75" i="53"/>
  <c r="O75" i="53"/>
  <c r="P75" i="53"/>
  <c r="Q75" i="53"/>
  <c r="E75" i="53"/>
  <c r="Q52" i="53"/>
  <c r="P52" i="53"/>
  <c r="O52" i="53"/>
  <c r="AD29" i="36"/>
  <c r="AH29" i="36" s="1"/>
  <c r="AD28" i="36"/>
  <c r="AH28" i="36" s="1"/>
  <c r="AD27" i="36"/>
  <c r="AH27" i="36" s="1"/>
  <c r="AD26" i="36"/>
  <c r="AH26" i="36" s="1"/>
  <c r="AD18" i="36"/>
  <c r="AH18" i="36" s="1"/>
  <c r="AD17" i="36"/>
  <c r="AH17" i="36" s="1"/>
  <c r="AD16" i="36"/>
  <c r="AH16" i="36" s="1"/>
  <c r="AD15" i="36"/>
  <c r="AH15" i="36" s="1"/>
  <c r="AD14" i="36"/>
  <c r="AH14" i="36" s="1"/>
  <c r="AD13" i="36"/>
  <c r="AH13" i="36" s="1"/>
  <c r="AD12" i="36"/>
  <c r="AH12" i="36" s="1"/>
  <c r="AD11" i="36"/>
  <c r="AH11" i="36" s="1"/>
  <c r="S29" i="36"/>
  <c r="W29" i="36" s="1"/>
  <c r="S28" i="36"/>
  <c r="W28" i="36" s="1"/>
  <c r="S27" i="36"/>
  <c r="W27" i="36" s="1"/>
  <c r="S26" i="36"/>
  <c r="W26" i="36" s="1"/>
  <c r="S18" i="36"/>
  <c r="W18" i="36" s="1"/>
  <c r="S17" i="36"/>
  <c r="W17" i="36" s="1"/>
  <c r="S16" i="36"/>
  <c r="W16" i="36" s="1"/>
  <c r="S15" i="36"/>
  <c r="W15" i="36" s="1"/>
  <c r="S14" i="36"/>
  <c r="W14" i="36" s="1"/>
  <c r="S13" i="36"/>
  <c r="W13" i="36" s="1"/>
  <c r="S12" i="36"/>
  <c r="W12" i="36" s="1"/>
  <c r="S11" i="36"/>
  <c r="W11" i="36" s="1"/>
  <c r="L13" i="36"/>
  <c r="AD10" i="36"/>
  <c r="AH10" i="36" s="1"/>
  <c r="S10" i="36"/>
  <c r="W10" i="36" s="1"/>
  <c r="L10" i="36"/>
  <c r="AW13" i="23" l="1"/>
  <c r="AR8" i="23"/>
  <c r="AW15" i="23"/>
  <c r="AW7" i="23" s="1"/>
  <c r="AR7" i="23"/>
  <c r="AI14" i="23"/>
  <c r="AD6" i="23"/>
  <c r="AD8" i="23"/>
  <c r="AI15" i="23"/>
  <c r="AI7" i="23" s="1"/>
  <c r="AD7" i="23"/>
  <c r="AW14" i="23"/>
  <c r="AW6" i="23" s="1"/>
  <c r="AR6" i="23"/>
  <c r="G22" i="53"/>
  <c r="G23" i="53" s="1"/>
  <c r="H23" i="53" s="1"/>
  <c r="F52" i="53"/>
  <c r="G52" i="53"/>
  <c r="H52" i="53"/>
  <c r="N88" i="53"/>
  <c r="R88" i="53" s="1"/>
  <c r="N87" i="53"/>
  <c r="R87" i="53" s="1"/>
  <c r="N85" i="53"/>
  <c r="R85" i="53" s="1"/>
  <c r="N84" i="53"/>
  <c r="R84" i="53" s="1"/>
  <c r="N83" i="53"/>
  <c r="N81" i="53"/>
  <c r="R81" i="53" s="1"/>
  <c r="N80" i="53"/>
  <c r="R80" i="53" s="1"/>
  <c r="N79" i="53"/>
  <c r="R79" i="53" s="1"/>
  <c r="N77" i="53"/>
  <c r="R77" i="53" s="1"/>
  <c r="N76" i="53"/>
  <c r="N74" i="53"/>
  <c r="R74" i="53" s="1"/>
  <c r="N73" i="53"/>
  <c r="M52" i="53"/>
  <c r="L52" i="53"/>
  <c r="K52" i="53"/>
  <c r="J52" i="53"/>
  <c r="I52" i="53"/>
  <c r="N49" i="53"/>
  <c r="R49" i="53" s="1"/>
  <c r="N48" i="53"/>
  <c r="R48" i="53" s="1"/>
  <c r="M22" i="53"/>
  <c r="K89" i="35" l="1"/>
  <c r="K28" i="35"/>
  <c r="K58" i="35"/>
  <c r="L58" i="35"/>
  <c r="L89" i="35"/>
  <c r="L28" i="35"/>
  <c r="J89" i="35"/>
  <c r="J28" i="35"/>
  <c r="J58" i="35"/>
  <c r="G89" i="35"/>
  <c r="G58" i="35"/>
  <c r="G28" i="35"/>
  <c r="G87" i="35"/>
  <c r="G56" i="35"/>
  <c r="G60" i="35" s="1"/>
  <c r="I23" i="53"/>
  <c r="H28" i="35"/>
  <c r="H58" i="35"/>
  <c r="H89" i="35"/>
  <c r="I28" i="35"/>
  <c r="I58" i="35"/>
  <c r="I89" i="35"/>
  <c r="AI6" i="23"/>
  <c r="AI8" i="23"/>
  <c r="AW8" i="23"/>
  <c r="R82" i="53"/>
  <c r="R76" i="53"/>
  <c r="R78" i="53" s="1"/>
  <c r="N78" i="53"/>
  <c r="R73" i="53"/>
  <c r="R75" i="53" s="1"/>
  <c r="N75" i="53"/>
  <c r="R83" i="53"/>
  <c r="R86" i="53" s="1"/>
  <c r="N86" i="53"/>
  <c r="N82" i="53"/>
  <c r="N52" i="53"/>
  <c r="G91" i="35" l="1"/>
  <c r="H56" i="35"/>
  <c r="H60" i="35" s="1"/>
  <c r="H87" i="35"/>
  <c r="H91" i="35" s="1"/>
  <c r="J23" i="53"/>
  <c r="M58" i="35"/>
  <c r="M89" i="35"/>
  <c r="M28" i="35"/>
  <c r="H27" i="35"/>
  <c r="H29" i="35" s="1"/>
  <c r="G27" i="35"/>
  <c r="G29" i="35" s="1"/>
  <c r="R52" i="53"/>
  <c r="I56" i="35" l="1"/>
  <c r="I60" i="35" s="1"/>
  <c r="I87" i="35"/>
  <c r="I91" i="35" s="1"/>
  <c r="K23" i="53"/>
  <c r="I27" i="35"/>
  <c r="I29" i="35" s="1"/>
  <c r="J87" i="35" l="1"/>
  <c r="J91" i="35" s="1"/>
  <c r="J56" i="35"/>
  <c r="J60" i="35" s="1"/>
  <c r="L23" i="53"/>
  <c r="J27" i="35"/>
  <c r="J29" i="35" s="1"/>
  <c r="K87" i="35" l="1"/>
  <c r="K91" i="35" s="1"/>
  <c r="K56" i="35"/>
  <c r="K60" i="35" s="1"/>
  <c r="M23" i="53"/>
  <c r="K27" i="35"/>
  <c r="K29" i="35" s="1"/>
  <c r="L87" i="35" l="1"/>
  <c r="L91" i="35" s="1"/>
  <c r="L56" i="35"/>
  <c r="L60" i="35" s="1"/>
  <c r="O23" i="53"/>
  <c r="P23" i="53" s="1"/>
  <c r="Q23" i="53" s="1"/>
  <c r="L27" i="35"/>
  <c r="L29" i="35" s="1"/>
  <c r="N23" i="53"/>
  <c r="M56" i="35" l="1"/>
  <c r="M60" i="35" s="1"/>
  <c r="R23" i="53"/>
  <c r="M27" i="35"/>
  <c r="M29" i="35" s="1"/>
  <c r="M87" i="35"/>
  <c r="M91" i="35" s="1"/>
</calcChain>
</file>

<file path=xl/sharedStrings.xml><?xml version="1.0" encoding="utf-8"?>
<sst xmlns="http://schemas.openxmlformats.org/spreadsheetml/2006/main" count="3181" uniqueCount="1310">
  <si>
    <t>Scottish Water Business Plan 2025 for the SRC 2027-33 period</t>
  </si>
  <si>
    <t>Table 1. Outcomes</t>
  </si>
  <si>
    <t>Forecast Level of Service</t>
  </si>
  <si>
    <t>Column reference</t>
  </si>
  <si>
    <t>Line reference</t>
  </si>
  <si>
    <t>Measure of Level of Service</t>
  </si>
  <si>
    <t>Level of Service</t>
  </si>
  <si>
    <t>Unit</t>
  </si>
  <si>
    <t>Year 1 
2027-28</t>
  </si>
  <si>
    <t>Year 2 
2028-29</t>
  </si>
  <si>
    <t>Year 3 
2029-30</t>
  </si>
  <si>
    <t>Year 4 
2030-31</t>
  </si>
  <si>
    <t>Year 5 
2031-32</t>
  </si>
  <si>
    <t>Year 6 
2032-33</t>
  </si>
  <si>
    <t>SRC33</t>
  </si>
  <si>
    <t>SRC39</t>
  </si>
  <si>
    <t>SRC45</t>
  </si>
  <si>
    <t>Scenario B
Year 6
2032-33</t>
  </si>
  <si>
    <t>Scenario C
Year 6
2032-33</t>
  </si>
  <si>
    <t>1.01</t>
  </si>
  <si>
    <t>CEM</t>
  </si>
  <si>
    <t>dCEM Developer Customer Experience Measure</t>
  </si>
  <si>
    <t>Number</t>
  </si>
  <si>
    <t>1.02</t>
  </si>
  <si>
    <t>nhCEM Non Household Customer Experience Measure</t>
  </si>
  <si>
    <t>1.03</t>
  </si>
  <si>
    <t>R-MeX Retailer Experience Measure</t>
  </si>
  <si>
    <t>1.04</t>
  </si>
  <si>
    <t>hCEM Household Customer Experience Measure</t>
  </si>
  <si>
    <t>1.05</t>
  </si>
  <si>
    <t>UKCSI UK customer Satisfaction Index</t>
  </si>
  <si>
    <t>%</t>
  </si>
  <si>
    <t>1.06</t>
  </si>
  <si>
    <t>Communities experience measure [measure to be proposed]</t>
  </si>
  <si>
    <t>1.07</t>
  </si>
  <si>
    <t>Leakage</t>
  </si>
  <si>
    <t>Percentage reduction of three-year average leakage*</t>
  </si>
  <si>
    <t>1.08</t>
  </si>
  <si>
    <t>Leakage reduction in areas with supply-demand balance deficit*</t>
  </si>
  <si>
    <t>1.09</t>
  </si>
  <si>
    <t>Business demand</t>
  </si>
  <si>
    <t>Percentage reduction of consumption at non-household premises*</t>
  </si>
  <si>
    <t>1.10</t>
  </si>
  <si>
    <t>Per capita consumption (PCC)</t>
  </si>
  <si>
    <t>Three-year average per capita consumption*</t>
  </si>
  <si>
    <t>l/person /d</t>
  </si>
  <si>
    <t>1.11</t>
  </si>
  <si>
    <t>Customers receiving low pressure</t>
  </si>
  <si>
    <t>Number of properties on the low pressure register</t>
  </si>
  <si>
    <t>1.12</t>
  </si>
  <si>
    <t xml:space="preserve">Unplanned interruptions </t>
  </si>
  <si>
    <t>Unplanned interruptions greater than 6 hours, excluding 3rd party</t>
  </si>
  <si>
    <t>1.13</t>
  </si>
  <si>
    <t xml:space="preserve">Planned and unplanned interruptions </t>
  </si>
  <si>
    <t>Average minutes lost due to water supply interruptions (over 3 hours)*</t>
  </si>
  <si>
    <t>min</t>
  </si>
  <si>
    <t>1.14</t>
  </si>
  <si>
    <t>Repeat interruptions to water supply</t>
  </si>
  <si>
    <t>1.15</t>
  </si>
  <si>
    <t>Water availability</t>
  </si>
  <si>
    <t>Customers supplied by systems not capable of meeting demand during a worst historic drought</t>
  </si>
  <si>
    <t>1.16</t>
  </si>
  <si>
    <t xml:space="preserve">Customers supplied by systems not capable of meeting peak demand </t>
  </si>
  <si>
    <t>1.17</t>
  </si>
  <si>
    <t>Drinking water aesthetics</t>
  </si>
  <si>
    <t>Taste and odour contacts*</t>
  </si>
  <si>
    <t>1.18</t>
  </si>
  <si>
    <t>Discolouration and aeration contacts*</t>
  </si>
  <si>
    <t>1.19</t>
  </si>
  <si>
    <t>Drinking water quality</t>
  </si>
  <si>
    <t>Estimated number of lead pipes remaining in public network</t>
  </si>
  <si>
    <t>1.20</t>
  </si>
  <si>
    <t>Indicator of lead in customers supply pipes</t>
  </si>
  <si>
    <t>1.21</t>
  </si>
  <si>
    <t xml:space="preserve">Total drinking water compliance </t>
  </si>
  <si>
    <t>1.22</t>
  </si>
  <si>
    <t>Drinking water quality risks across all systems above long-term tolerable threshold.</t>
  </si>
  <si>
    <t>1.23</t>
  </si>
  <si>
    <t xml:space="preserve">Number of DWQR declared incidents </t>
  </si>
  <si>
    <t>1.24</t>
  </si>
  <si>
    <t>Internal sewer flooding</t>
  </si>
  <si>
    <t>Number of internal sewer flooding incidents*</t>
  </si>
  <si>
    <t>1.25</t>
  </si>
  <si>
    <t>Number of properties at risk of internal flooding</t>
  </si>
  <si>
    <t>1.26</t>
  </si>
  <si>
    <t>External sewer flooding</t>
  </si>
  <si>
    <t>Number of external sewer flooding</t>
  </si>
  <si>
    <t>1.27</t>
  </si>
  <si>
    <t>Number of properties at risk of external flooding</t>
  </si>
  <si>
    <t>1.28</t>
  </si>
  <si>
    <t>Discharge Permit Compliance</t>
  </si>
  <si>
    <t>Percentage compliance with SEPA discharge permits</t>
  </si>
  <si>
    <t>1.29</t>
  </si>
  <si>
    <t>Serious pollution incidents (EPI Cat 1/2)</t>
  </si>
  <si>
    <t>Number of serious pollution incidents*</t>
  </si>
  <si>
    <t>1.30</t>
  </si>
  <si>
    <t>Total pollution incidents (all categories)</t>
  </si>
  <si>
    <t>The total number of pollution incidents from a sewerage asset affecting the water environment*</t>
  </si>
  <si>
    <t>1.31</t>
  </si>
  <si>
    <t>Sludge compliance</t>
  </si>
  <si>
    <t>Percentage unsatisfactory sludge disposal</t>
  </si>
  <si>
    <t>1.32</t>
  </si>
  <si>
    <t>Sewerage infrastructure discharges</t>
  </si>
  <si>
    <t>[Measure(s) to be proposed]</t>
  </si>
  <si>
    <t>1.33</t>
  </si>
  <si>
    <t xml:space="preserve">River water quality </t>
  </si>
  <si>
    <t>1.34</t>
  </si>
  <si>
    <t>Net Zero Emissions</t>
  </si>
  <si>
    <t>tCO2e</t>
  </si>
  <si>
    <t>1.35</t>
  </si>
  <si>
    <t>Operational emissions</t>
  </si>
  <si>
    <t>Operational emissions (water)</t>
  </si>
  <si>
    <t>1.36</t>
  </si>
  <si>
    <t>Operational emissions (wastewater)</t>
  </si>
  <si>
    <t>1.37</t>
  </si>
  <si>
    <t>Percentage reduction in operational emissions compared to 2006-07 baseline</t>
  </si>
  <si>
    <t>1.38</t>
  </si>
  <si>
    <t>Operational emissions (net emissions)</t>
  </si>
  <si>
    <t>1.39</t>
  </si>
  <si>
    <t>Climate change mitigation</t>
  </si>
  <si>
    <t>Investment emissions</t>
  </si>
  <si>
    <t>1.40</t>
  </si>
  <si>
    <t>Carbon capture/sequestration</t>
  </si>
  <si>
    <t>1.41</t>
  </si>
  <si>
    <t>Biodiversity and Nature Based Solutions (interim measure)</t>
  </si>
  <si>
    <t>land footprint (m2)</t>
  </si>
  <si>
    <t>1.42</t>
  </si>
  <si>
    <t>Biodiversity and Nature Based Solutions (final measure)</t>
  </si>
  <si>
    <t>Biodiversity net gain/improvement</t>
  </si>
  <si>
    <t>1.43</t>
  </si>
  <si>
    <t>Resource recovery</t>
  </si>
  <si>
    <t>1.44</t>
  </si>
  <si>
    <t>Asset health</t>
  </si>
  <si>
    <t>Equipment/asset health index</t>
  </si>
  <si>
    <t>Asterisk definition</t>
  </si>
  <si>
    <t>The outcome measures marked with an asterisk are those that we consider there is scope to align with the measures in England and Wales. We are exploring this further with Scottish Water.</t>
  </si>
  <si>
    <t>Table 2. Enhancement and Growth Outputs and Investments</t>
  </si>
  <si>
    <t>Block A: Forecast Outputs</t>
  </si>
  <si>
    <t>Block B: Capital Expenditure (£m) (2024-25 Price Base)</t>
  </si>
  <si>
    <t>Output area</t>
  </si>
  <si>
    <t>Output category</t>
  </si>
  <si>
    <t xml:space="preserve">Related outcomes </t>
  </si>
  <si>
    <t>Service</t>
  </si>
  <si>
    <t>Total SRC27</t>
  </si>
  <si>
    <t>Total</t>
  </si>
  <si>
    <t>Scenario B
Total SRC27</t>
  </si>
  <si>
    <t>Scenario C
Total SRC27</t>
  </si>
  <si>
    <t>2.1</t>
  </si>
  <si>
    <t>Growth</t>
  </si>
  <si>
    <t>Increase in Part 4 capacity at WTW</t>
  </si>
  <si>
    <t>Ml/d</t>
  </si>
  <si>
    <t>Select</t>
  </si>
  <si>
    <t>2.2</t>
  </si>
  <si>
    <t>Increase in Part 4 capacity to meet wastewater growth requirements</t>
  </si>
  <si>
    <t>Population equivalent</t>
  </si>
  <si>
    <t>2.3</t>
  </si>
  <si>
    <t>Additional Part 3 capacity enabled from strategic water network reinforcement</t>
  </si>
  <si>
    <t>2.4</t>
  </si>
  <si>
    <t>Additional Part 3 capacity enabled from strategic wastewater network reinforcement</t>
  </si>
  <si>
    <t>2.5</t>
  </si>
  <si>
    <t>Lead</t>
  </si>
  <si>
    <t>Number of lead communication pipes replaced</t>
  </si>
  <si>
    <t>2.6</t>
  </si>
  <si>
    <t>Capacity at WTW with new or optimised phosphate equipment</t>
  </si>
  <si>
    <t>2.7</t>
  </si>
  <si>
    <t>Microbiology</t>
  </si>
  <si>
    <t>Capacity at WTW sites with new auto-shutdown risk control interventions</t>
  </si>
  <si>
    <t>2.8</t>
  </si>
  <si>
    <t>Microbiology and organics and DBPs</t>
  </si>
  <si>
    <t>Capacity at WTW sites made compliant with standards</t>
  </si>
  <si>
    <t>2.9</t>
  </si>
  <si>
    <t>Organics &amp; DBPs</t>
  </si>
  <si>
    <t>Capacity at WTW sites with improved treatment process</t>
  </si>
  <si>
    <t>2.10</t>
  </si>
  <si>
    <t>Number of raw water supplies with improved water quality</t>
  </si>
  <si>
    <t>2.11</t>
  </si>
  <si>
    <t>Network discharges</t>
  </si>
  <si>
    <t>Number of Event Duration Monitors (EDM) deployed*</t>
  </si>
  <si>
    <t>2.12</t>
  </si>
  <si>
    <t>Number of unsatisfactory intermittent discharges (UID) improved or removed</t>
  </si>
  <si>
    <t>2.13</t>
  </si>
  <si>
    <t>Regulatory abstraction and impoundment</t>
  </si>
  <si>
    <t>Number of sites with Water Framework Directive improvements</t>
  </si>
  <si>
    <t>2.14</t>
  </si>
  <si>
    <t>Number of sites with reservoir drawdown enhancements</t>
  </si>
  <si>
    <t>2.15</t>
  </si>
  <si>
    <t>Increase in renewable energy generated</t>
  </si>
  <si>
    <t>GWh / Annum</t>
  </si>
  <si>
    <t>2.16</t>
  </si>
  <si>
    <t>Treatment improvements</t>
  </si>
  <si>
    <t>Population equivalent of WWTW sites with environmental pollution risk reduced</t>
  </si>
  <si>
    <t>2.17</t>
  </si>
  <si>
    <t>Carbon capture</t>
  </si>
  <si>
    <t>Area of carbon capture sites established or supported</t>
  </si>
  <si>
    <t>Hectars</t>
  </si>
  <si>
    <t>2.18</t>
  </si>
  <si>
    <t>Number of sludge treatment centres achieving compliance with Industrial Emissions Directive</t>
  </si>
  <si>
    <t>2.19</t>
  </si>
  <si>
    <t>Reduction in energy usage through improved energy efficiency</t>
  </si>
  <si>
    <t>2.20</t>
  </si>
  <si>
    <t>Pressure</t>
  </si>
  <si>
    <t>Number of properties where persistent low pressure is resolved</t>
  </si>
  <si>
    <t>2.21</t>
  </si>
  <si>
    <t>Resistance to threat</t>
  </si>
  <si>
    <t>Number of properties with reduced risk of flooding from mains</t>
  </si>
  <si>
    <t>Number of properties</t>
  </si>
  <si>
    <t>2.22</t>
  </si>
  <si>
    <t>Number of properties with improved resilience of water supply</t>
  </si>
  <si>
    <t>2.23</t>
  </si>
  <si>
    <t>Chronic issues on the waste network</t>
  </si>
  <si>
    <t>Number of properties removed from internal flooding at risk register</t>
  </si>
  <si>
    <t>2.24</t>
  </si>
  <si>
    <t>Long-term planning of the drainage service</t>
  </si>
  <si>
    <t>Number of properties removed from external flooding at risk register</t>
  </si>
  <si>
    <t>2.25</t>
  </si>
  <si>
    <t>Customer &amp; community experience</t>
  </si>
  <si>
    <t>Number of sites enabled for community access</t>
  </si>
  <si>
    <t>2.26</t>
  </si>
  <si>
    <t>Number of new top-up-from-the-tap points</t>
  </si>
  <si>
    <t>2.27</t>
  </si>
  <si>
    <t>Metering</t>
  </si>
  <si>
    <t>Number of properties with meter installations for first time registered non-domestic premises</t>
  </si>
  <si>
    <t>2.28</t>
  </si>
  <si>
    <t>Number of domestic smart meters installed</t>
  </si>
  <si>
    <t>2.29</t>
  </si>
  <si>
    <t>Other areas</t>
  </si>
  <si>
    <t>Population equivalent of WTW sites with legacy sludge issues resolved</t>
  </si>
  <si>
    <t>2.30</t>
  </si>
  <si>
    <t>Service relocation</t>
  </si>
  <si>
    <t>Length of service relocations - water mains</t>
  </si>
  <si>
    <t>km</t>
  </si>
  <si>
    <t>2.31</t>
  </si>
  <si>
    <t>Length of service relocations - sewers</t>
  </si>
  <si>
    <t>2.32</t>
  </si>
  <si>
    <t>Studies and investigations</t>
  </si>
  <si>
    <t>Number of wastewater treatment improvement studies</t>
  </si>
  <si>
    <t>2.33</t>
  </si>
  <si>
    <t xml:space="preserve">Number of climate change audits and studies </t>
  </si>
  <si>
    <t>2.34</t>
  </si>
  <si>
    <t>Water resources</t>
  </si>
  <si>
    <t>Increase or replacement of capacity of treated water storage for enhancement purposes or growth purposes</t>
  </si>
  <si>
    <t>2.35</t>
  </si>
  <si>
    <t>Increase or replacement of capacity of raw water storage for enhancement purposes or growth purposes</t>
  </si>
  <si>
    <t>2.36</t>
  </si>
  <si>
    <t>Combined sewerage systems</t>
  </si>
  <si>
    <t>Increase or replacement of wastewater storage volume for enhancement purposes or growth purposes</t>
  </si>
  <si>
    <t>m3</t>
  </si>
  <si>
    <t>2.37</t>
  </si>
  <si>
    <t>Surface water management</t>
  </si>
  <si>
    <t>Increase in storage capacity delivered through Blue-Green Infrastructure</t>
  </si>
  <si>
    <t>2.38</t>
  </si>
  <si>
    <t>Water efficiency</t>
  </si>
  <si>
    <t>Demand-side improvements delivering benefits (excluding benefits from metering and leakage reductions)*</t>
  </si>
  <si>
    <t>2.39</t>
  </si>
  <si>
    <t>Biodiversity</t>
  </si>
  <si>
    <t>Area subject to interventions to improve biodiversity*</t>
  </si>
  <si>
    <t>2.40</t>
  </si>
  <si>
    <t>Meter upgrades - households*</t>
  </si>
  <si>
    <t>2.41</t>
  </si>
  <si>
    <t>Meter upgrades - non-households*</t>
  </si>
  <si>
    <t>2.42</t>
  </si>
  <si>
    <t>Water distribution</t>
  </si>
  <si>
    <t>Length of potable water mains renewed*</t>
  </si>
  <si>
    <t>2.43</t>
  </si>
  <si>
    <t>Supply interconnectors</t>
  </si>
  <si>
    <t>Additional WAFU benefit from supply interconnectors*</t>
  </si>
  <si>
    <t>2.44</t>
  </si>
  <si>
    <t>Length of new supply interconnectors*</t>
  </si>
  <si>
    <t>2.45</t>
  </si>
  <si>
    <t>Resilience interconnector</t>
  </si>
  <si>
    <t>Length of new resilience interconnectors*</t>
  </si>
  <si>
    <t>2.46</t>
  </si>
  <si>
    <t>Flow to full treatment</t>
  </si>
  <si>
    <t>Increase in total flow to full treatment*</t>
  </si>
  <si>
    <t>l/s</t>
  </si>
  <si>
    <t>2.47</t>
  </si>
  <si>
    <t>Flow monitoring</t>
  </si>
  <si>
    <t>Number of flow monitors installed at WWTW*</t>
  </si>
  <si>
    <t>2.48</t>
  </si>
  <si>
    <t>Wastewater compliance</t>
  </si>
  <si>
    <t>Population equivalent of WWTW sites made compliant with standards - chemical removal*</t>
  </si>
  <si>
    <t>2.49</t>
  </si>
  <si>
    <t>Population equivalent of WWTW sites made compliant with standards - phosphorus*</t>
  </si>
  <si>
    <t>2.50</t>
  </si>
  <si>
    <t>Population equivalent of WWTW sites made compliant with standards - sanitary parameters*</t>
  </si>
  <si>
    <t>2.51</t>
  </si>
  <si>
    <t>Population equivalent of WWTW sites made compliant with standards - other</t>
  </si>
  <si>
    <t>2.52</t>
  </si>
  <si>
    <t xml:space="preserve">Storm overflows </t>
  </si>
  <si>
    <t>Number of screens installed*</t>
  </si>
  <si>
    <t>2.53</t>
  </si>
  <si>
    <t>Number of studies completed*</t>
  </si>
  <si>
    <t>2.54</t>
  </si>
  <si>
    <t>Reduction in leakage*</t>
  </si>
  <si>
    <t>2.55</t>
  </si>
  <si>
    <t>Number of properties connected to Scottish Water's network from private water supplies</t>
  </si>
  <si>
    <t>2.56</t>
  </si>
  <si>
    <t>Number of lead communication pipes relined</t>
  </si>
  <si>
    <t>2.57</t>
  </si>
  <si>
    <t>Emissions</t>
  </si>
  <si>
    <t>Reduction in emissions</t>
  </si>
  <si>
    <t>2.58</t>
  </si>
  <si>
    <t>Other</t>
  </si>
  <si>
    <t>Other enhancement expenditure</t>
  </si>
  <si>
    <t>2.59</t>
  </si>
  <si>
    <t>Other growth expenditure</t>
  </si>
  <si>
    <t>2.60</t>
  </si>
  <si>
    <t xml:space="preserve">Outputs that Scottish Water should not substitute have been marked with an asterisk in table 2 and in the definitions below. Scottish Water should not substitute them. </t>
  </si>
  <si>
    <t>Table 3a. Maintenance Expenditure</t>
  </si>
  <si>
    <t>Block A: Assets</t>
  </si>
  <si>
    <t>Block C: Asset Inventory</t>
  </si>
  <si>
    <t>Block D: Asset Replacement Surplus/Deficit in SRC27 (£m) (2024-25 Price Base)</t>
  </si>
  <si>
    <t>Block E: Average Annual Capital Expenditure by Scenario (£m) (2024-25 Price Base)</t>
  </si>
  <si>
    <t>Mapping to table 3b</t>
  </si>
  <si>
    <t>Functional activity</t>
  </si>
  <si>
    <t>Asset category</t>
  </si>
  <si>
    <t>Sub-asset category</t>
  </si>
  <si>
    <t>Year 3
2029-30</t>
  </si>
  <si>
    <t>Year 4
2030-31</t>
  </si>
  <si>
    <t>Year 5
2031-32</t>
  </si>
  <si>
    <t>Year 6
2032-33</t>
  </si>
  <si>
    <t>Number of assets</t>
  </si>
  <si>
    <t>Units</t>
  </si>
  <si>
    <t>Unit cost of replacement (£m; 2024-25 price base)</t>
  </si>
  <si>
    <t>Asset capacity</t>
  </si>
  <si>
    <r>
      <t>Units (Ml/d or m</t>
    </r>
    <r>
      <rPr>
        <b/>
        <vertAlign val="superscript"/>
        <sz val="11"/>
        <rFont val="Calibri"/>
        <family val="2"/>
      </rPr>
      <t>3</t>
    </r>
    <r>
      <rPr>
        <b/>
        <sz val="11"/>
        <rFont val="Calibri"/>
        <family val="2"/>
      </rPr>
      <t xml:space="preserve"> for water assets and population equivalent or m</t>
    </r>
    <r>
      <rPr>
        <b/>
        <vertAlign val="superscript"/>
        <sz val="11"/>
        <rFont val="Calibri"/>
        <family val="2"/>
      </rPr>
      <t>3</t>
    </r>
    <r>
      <rPr>
        <b/>
        <sz val="11"/>
        <rFont val="Calibri"/>
        <family val="2"/>
      </rPr>
      <t xml:space="preserve"> for wastewater assets)</t>
    </r>
  </si>
  <si>
    <t>Asset value (£m)
(2024-25 price base)</t>
  </si>
  <si>
    <t>Confidence grade</t>
  </si>
  <si>
    <t>Assumed asset life (years)</t>
  </si>
  <si>
    <t>Annual run-rate (£m) for replacement</t>
  </si>
  <si>
    <t>Cumulative surplus/deficit (£m) in SRC27</t>
  </si>
  <si>
    <t>Average annual capital expenditure over SRC27 period under (Reference) Scenario A</t>
  </si>
  <si>
    <t>Average annual capital expenditure over SRC27 period under Scenario B</t>
  </si>
  <si>
    <t>Average annual capital expenditure over SRC27 period under Scenario C</t>
  </si>
  <si>
    <t>Replace</t>
  </si>
  <si>
    <t>Repair and Refurbish</t>
  </si>
  <si>
    <t>3a.1</t>
  </si>
  <si>
    <t>3b.3</t>
  </si>
  <si>
    <t>Water</t>
  </si>
  <si>
    <t>Source (Raw)</t>
  </si>
  <si>
    <t>Raw Water Pumping</t>
  </si>
  <si>
    <t>Civils</t>
  </si>
  <si>
    <t>3a.2</t>
  </si>
  <si>
    <t>3b.4</t>
  </si>
  <si>
    <t>MEICA</t>
  </si>
  <si>
    <t>3a.3</t>
  </si>
  <si>
    <t>Unmodelled</t>
  </si>
  <si>
    <t>Raw Water Mains</t>
  </si>
  <si>
    <t>3a.4</t>
  </si>
  <si>
    <t>Long life</t>
  </si>
  <si>
    <t>Infinite-Life Assets</t>
  </si>
  <si>
    <t>Dams and impounding reservoirs</t>
  </si>
  <si>
    <t>3a.5</t>
  </si>
  <si>
    <t>Dam ancillaries</t>
  </si>
  <si>
    <t>3a.6</t>
  </si>
  <si>
    <t>Raw water storage (civils)</t>
  </si>
  <si>
    <t>3a.7</t>
  </si>
  <si>
    <t>Aqueducts</t>
  </si>
  <si>
    <t>3a.8</t>
  </si>
  <si>
    <t>Raw water intakes (gravity)</t>
  </si>
  <si>
    <t>3a.9</t>
  </si>
  <si>
    <t>3b.1</t>
  </si>
  <si>
    <t>Ground Water Sources (Pumped)</t>
  </si>
  <si>
    <t>3a.10</t>
  </si>
  <si>
    <t>3b.2</t>
  </si>
  <si>
    <t>3a.11</t>
  </si>
  <si>
    <t>3b.5</t>
  </si>
  <si>
    <t xml:space="preserve">Water Treatment Works </t>
  </si>
  <si>
    <t>3a.12</t>
  </si>
  <si>
    <t>3b.6</t>
  </si>
  <si>
    <t>3a.13</t>
  </si>
  <si>
    <t>3b.7</t>
  </si>
  <si>
    <t>Distribution</t>
  </si>
  <si>
    <t>Treated Water Pumping</t>
  </si>
  <si>
    <t>3a.14</t>
  </si>
  <si>
    <t>3b.8</t>
  </si>
  <si>
    <t>3a.15</t>
  </si>
  <si>
    <t>3b.9/3b.10</t>
  </si>
  <si>
    <t>Treated Water Storage</t>
  </si>
  <si>
    <t>Water towers</t>
  </si>
  <si>
    <t>3a.16</t>
  </si>
  <si>
    <t>Service reservoirs</t>
  </si>
  <si>
    <t>3a.17</t>
  </si>
  <si>
    <t>3b.11</t>
  </si>
  <si>
    <t>Water Mains</t>
  </si>
  <si>
    <t>Water trunk mains &lt;=300mm</t>
  </si>
  <si>
    <t>3a.18</t>
  </si>
  <si>
    <t>Water trunk mains &gt;300mm</t>
  </si>
  <si>
    <t>3a.19</t>
  </si>
  <si>
    <t>3b.12</t>
  </si>
  <si>
    <t>Water trunk mains asbestos cement</t>
  </si>
  <si>
    <t>3a.20</t>
  </si>
  <si>
    <t>3b.13</t>
  </si>
  <si>
    <t>Water distribution mains &lt;=300mm</t>
  </si>
  <si>
    <t>3a.21</t>
  </si>
  <si>
    <t>Water distribution mains &gt;300mm</t>
  </si>
  <si>
    <t>3a.22</t>
  </si>
  <si>
    <t>3b.14</t>
  </si>
  <si>
    <t>Water distribution mains asbestos cement</t>
  </si>
  <si>
    <t>3a.23</t>
  </si>
  <si>
    <t>Supply pipes</t>
  </si>
  <si>
    <t>3a.24</t>
  </si>
  <si>
    <t>Communication pipes - lead</t>
  </si>
  <si>
    <t>3a.25</t>
  </si>
  <si>
    <t>Communication pipes - non-lead</t>
  </si>
  <si>
    <t>3a.26</t>
  </si>
  <si>
    <t>Ancillaries</t>
  </si>
  <si>
    <t>3a.27</t>
  </si>
  <si>
    <t>Water Meters</t>
  </si>
  <si>
    <t>Non-industrial customer water meters</t>
  </si>
  <si>
    <t>3a.28</t>
  </si>
  <si>
    <t>Industrial customer water meters</t>
  </si>
  <si>
    <t>3a.29</t>
  </si>
  <si>
    <t>Network water meters</t>
  </si>
  <si>
    <t>3a.30</t>
  </si>
  <si>
    <t>3a.31</t>
  </si>
  <si>
    <t>Total Water (Block B and Block E excluding Communication pipes - lead)</t>
  </si>
  <si>
    <t>3a.32</t>
  </si>
  <si>
    <t>Foul Sewage &amp; Surface Water Shared Assets</t>
  </si>
  <si>
    <t>Collection</t>
  </si>
  <si>
    <t>Pumped Combined Rising Mains</t>
  </si>
  <si>
    <t>3a.33</t>
  </si>
  <si>
    <t>Gravity Sewers (Excluding Laterals and Private Sewers)</t>
  </si>
  <si>
    <t>3a.34</t>
  </si>
  <si>
    <t>Laterals and Private Sewers</t>
  </si>
  <si>
    <t>3a.35</t>
  </si>
  <si>
    <t>Combined Sewer Overflow</t>
  </si>
  <si>
    <t>Screened</t>
  </si>
  <si>
    <t>3a.36</t>
  </si>
  <si>
    <t>Unscreened</t>
  </si>
  <si>
    <t>3a.37</t>
  </si>
  <si>
    <t>3b.15</t>
  </si>
  <si>
    <t>Sewage Pumping Stations (Combined)</t>
  </si>
  <si>
    <t>3a.38</t>
  </si>
  <si>
    <t>3b.16</t>
  </si>
  <si>
    <t>3a.39</t>
  </si>
  <si>
    <t>Other Sewage Structures (Combined)</t>
  </si>
  <si>
    <t>3a.40</t>
  </si>
  <si>
    <t>Infinite-Life Assets (Combined)</t>
  </si>
  <si>
    <t>Vitrified clay</t>
  </si>
  <si>
    <t>3a.41</t>
  </si>
  <si>
    <t>3a.42</t>
  </si>
  <si>
    <t>3b.17</t>
  </si>
  <si>
    <t>Wastewater Treatment Works</t>
  </si>
  <si>
    <t>Wastewater Treatment Works (Combined)</t>
  </si>
  <si>
    <t>3a.43</t>
  </si>
  <si>
    <t>3b.18</t>
  </si>
  <si>
    <t>3a.44</t>
  </si>
  <si>
    <t>Cess and Septic Tanks (Combined)</t>
  </si>
  <si>
    <t>3a.45</t>
  </si>
  <si>
    <t>3a.46</t>
  </si>
  <si>
    <t>3b.19</t>
  </si>
  <si>
    <t>Sludge Treatment Centres (Combined)</t>
  </si>
  <si>
    <t>3a.47</t>
  </si>
  <si>
    <t>3b.20</t>
  </si>
  <si>
    <t>3a.48</t>
  </si>
  <si>
    <t>Discharge</t>
  </si>
  <si>
    <t>Outfalls From Treatment (Combined)</t>
  </si>
  <si>
    <t>3a.49</t>
  </si>
  <si>
    <t>Total Foul Sewage &amp; Surface Water Shared Assets</t>
  </si>
  <si>
    <t>3a.50</t>
  </si>
  <si>
    <t>Foul Sewage Only</t>
  </si>
  <si>
    <t>Sewage and Sludge Pumping Mains (Foul Only)</t>
  </si>
  <si>
    <t>3a.51</t>
  </si>
  <si>
    <t>Emergency Outfalls (Foul Only)</t>
  </si>
  <si>
    <t>3a.52</t>
  </si>
  <si>
    <t>Sewage Pumping Stations (Foul Only)</t>
  </si>
  <si>
    <t>3a.53</t>
  </si>
  <si>
    <t>3a.54</t>
  </si>
  <si>
    <t>Other Sewage Structures (Foul Only)</t>
  </si>
  <si>
    <t>3a.55</t>
  </si>
  <si>
    <t>Infinite-Life Assets (Foul Only)</t>
  </si>
  <si>
    <t>3a.56</t>
  </si>
  <si>
    <t>3a.57</t>
  </si>
  <si>
    <t>Wastewater Treatment Works (Foul Only)</t>
  </si>
  <si>
    <t>3a.58</t>
  </si>
  <si>
    <t>3a.59</t>
  </si>
  <si>
    <t>Cess and Septic Tanks (Foul Only)</t>
  </si>
  <si>
    <t>3a.60</t>
  </si>
  <si>
    <t>3a.61</t>
  </si>
  <si>
    <t>Outfalls From Treatment (Foul Only)</t>
  </si>
  <si>
    <t>3a.62</t>
  </si>
  <si>
    <t>Total Foul Sewage Only</t>
  </si>
  <si>
    <t>3a.63</t>
  </si>
  <si>
    <t>Surface Water Only</t>
  </si>
  <si>
    <t>Sewage and Sludge Pumping Mains (Surface Water Only)</t>
  </si>
  <si>
    <t>3a.64</t>
  </si>
  <si>
    <t>Emergency Outfalls (Surface Water Only)</t>
  </si>
  <si>
    <t>3a.65</t>
  </si>
  <si>
    <t>Surface Water Pumping Stations</t>
  </si>
  <si>
    <t>3a.66</t>
  </si>
  <si>
    <t>3a.67</t>
  </si>
  <si>
    <t>Other Surface Water Structures</t>
  </si>
  <si>
    <t>3a.68</t>
  </si>
  <si>
    <t>Infinite-Life Assets (Surface Water Only)</t>
  </si>
  <si>
    <t>3a.69</t>
  </si>
  <si>
    <t>Surface Water Storage and Treatment (Nature-based)</t>
  </si>
  <si>
    <t>SUDS</t>
  </si>
  <si>
    <t>3a.70</t>
  </si>
  <si>
    <t>Wetlands</t>
  </si>
  <si>
    <t>3a.71</t>
  </si>
  <si>
    <t>Reed beds</t>
  </si>
  <si>
    <t>3a.72</t>
  </si>
  <si>
    <t>Swales</t>
  </si>
  <si>
    <t>3a.73</t>
  </si>
  <si>
    <t>Rain gardens</t>
  </si>
  <si>
    <t>3a.74</t>
  </si>
  <si>
    <t>3a.75</t>
  </si>
  <si>
    <t>Surface Water Storage and Treatment (Surface Water Only)</t>
  </si>
  <si>
    <t>3a.76</t>
  </si>
  <si>
    <t>Outfalls From Treatment (Surface Water Only)</t>
  </si>
  <si>
    <t>3a.77</t>
  </si>
  <si>
    <t>Total Surface Water Only</t>
  </si>
  <si>
    <t>3a.78</t>
  </si>
  <si>
    <t>Water &amp; Wastewater Shared Assets</t>
  </si>
  <si>
    <t>Business Services</t>
  </si>
  <si>
    <t>Support Services</t>
  </si>
  <si>
    <t>Vehicles</t>
  </si>
  <si>
    <t>3a.79</t>
  </si>
  <si>
    <t>Digital</t>
  </si>
  <si>
    <t>3a.80</t>
  </si>
  <si>
    <t>Facilities and estates</t>
  </si>
  <si>
    <t>3a.81</t>
  </si>
  <si>
    <t xml:space="preserve">Renewable energy </t>
  </si>
  <si>
    <t>3a.82</t>
  </si>
  <si>
    <t>Scientific services</t>
  </si>
  <si>
    <t>3a.83</t>
  </si>
  <si>
    <t>3a.84</t>
  </si>
  <si>
    <t>Total Water &amp; Wastewater Shared Assets</t>
  </si>
  <si>
    <t>3a.85</t>
  </si>
  <si>
    <t>Total Assets (Block B and Block E excluding Communication pipes - lead)</t>
  </si>
  <si>
    <t>Table 3b. Asset Health</t>
  </si>
  <si>
    <t>Block B: Asset Health Under (Reference) Scenario A</t>
  </si>
  <si>
    <t>Block C: Asset Health Under Alternative Scenarios</t>
  </si>
  <si>
    <t>Mapping to table 3a</t>
  </si>
  <si>
    <t>Level 1 asset model categorisations</t>
  </si>
  <si>
    <t>Asset health as at 31 March 2025 (% total assets)</t>
  </si>
  <si>
    <t>Total SRC27 maintenance expenditure (£m) (2024-25 price base)</t>
  </si>
  <si>
    <t>Asset health as at 31 March 2033 (% total assets)</t>
  </si>
  <si>
    <t>Long-term planned maintenance expenditure (£m) (2024-25 price base)</t>
  </si>
  <si>
    <t>Asset health as at 31 March 2051 (% total assets)</t>
  </si>
  <si>
    <t>Asset health as at 31 March 2033 under Scenario B (% total assets)</t>
  </si>
  <si>
    <t>Asset health as at 31 March 2033 under Scenario C (% total assets)</t>
  </si>
  <si>
    <t>EHI1</t>
  </si>
  <si>
    <t>EHI2</t>
  </si>
  <si>
    <t>EHI3</t>
  </si>
  <si>
    <t>EHI4</t>
  </si>
  <si>
    <t>EHIx</t>
  </si>
  <si>
    <t>Source</t>
  </si>
  <si>
    <t>Ground Water Sources</t>
  </si>
  <si>
    <t>Civil</t>
  </si>
  <si>
    <t>Water Treatment</t>
  </si>
  <si>
    <t>Water Treatment Works</t>
  </si>
  <si>
    <t>Water Network</t>
  </si>
  <si>
    <t>3b.9</t>
  </si>
  <si>
    <t>3b.10</t>
  </si>
  <si>
    <t>Water Trunk Mains (excl. Asbestos Cement)</t>
  </si>
  <si>
    <t>Infra</t>
  </si>
  <si>
    <t>Water Trunk Mains (Asbestos Cement)</t>
  </si>
  <si>
    <t>Water Distribution Mains (excl. Asbestos Cement)</t>
  </si>
  <si>
    <t>Water Distribution Mains (Asbestos Cement)</t>
  </si>
  <si>
    <t>Wastewater</t>
  </si>
  <si>
    <t>Wastewater Network</t>
  </si>
  <si>
    <t>Sewage Pumping Stations</t>
  </si>
  <si>
    <t>Wastewater Treatment</t>
  </si>
  <si>
    <t>Sewage Treatment Works</t>
  </si>
  <si>
    <t>Sludge Treatment Centres</t>
  </si>
  <si>
    <t>3b.21</t>
  </si>
  <si>
    <t>Total Modelled Assets</t>
  </si>
  <si>
    <t>3b.22</t>
  </si>
  <si>
    <t>3b.23</t>
  </si>
  <si>
    <t>3b.24</t>
  </si>
  <si>
    <t>3b.25</t>
  </si>
  <si>
    <t>3b.26</t>
  </si>
  <si>
    <t>3b.27</t>
  </si>
  <si>
    <t>3b.28</t>
  </si>
  <si>
    <t>3b.29</t>
  </si>
  <si>
    <t>3b.30</t>
  </si>
  <si>
    <t>3b.31</t>
  </si>
  <si>
    <t>3b.32</t>
  </si>
  <si>
    <t>Total Infinite-Life Assets</t>
  </si>
  <si>
    <t>3b.33</t>
  </si>
  <si>
    <t>3b.34</t>
  </si>
  <si>
    <t>3b.35</t>
  </si>
  <si>
    <t>3b.36</t>
  </si>
  <si>
    <t>3b.37</t>
  </si>
  <si>
    <t>3b.38</t>
  </si>
  <si>
    <t>3b.39</t>
  </si>
  <si>
    <t>3b.40</t>
  </si>
  <si>
    <t>3b.41</t>
  </si>
  <si>
    <t>3b.42</t>
  </si>
  <si>
    <t>3b.43</t>
  </si>
  <si>
    <t>3b.44</t>
  </si>
  <si>
    <t>3b.45</t>
  </si>
  <si>
    <t>3b.46</t>
  </si>
  <si>
    <t>3b.47</t>
  </si>
  <si>
    <t>3b.48</t>
  </si>
  <si>
    <t>3b.49</t>
  </si>
  <si>
    <t>3b.50</t>
  </si>
  <si>
    <t>3b.51</t>
  </si>
  <si>
    <t>3b.52</t>
  </si>
  <si>
    <t>3b.53</t>
  </si>
  <si>
    <t>3b.54</t>
  </si>
  <si>
    <t>3b.55</t>
  </si>
  <si>
    <t>3b.56</t>
  </si>
  <si>
    <t>3b.57</t>
  </si>
  <si>
    <t>3b.58</t>
  </si>
  <si>
    <t>3b.59</t>
  </si>
  <si>
    <t>3b.60</t>
  </si>
  <si>
    <t>3b.61</t>
  </si>
  <si>
    <t>3b.62</t>
  </si>
  <si>
    <t>3b.63</t>
  </si>
  <si>
    <t>3b.64</t>
  </si>
  <si>
    <t>3b.65</t>
  </si>
  <si>
    <t>3b.66</t>
  </si>
  <si>
    <t>3b.67</t>
  </si>
  <si>
    <t>3b.68</t>
  </si>
  <si>
    <t>3b.69</t>
  </si>
  <si>
    <t>3b.70</t>
  </si>
  <si>
    <t>Total Unmodelled Assets</t>
  </si>
  <si>
    <t xml:space="preserve">Table 4. Mains and Sewers Condition </t>
  </si>
  <si>
    <t>Block A: Length of Water Mains (km) by Condition Grade as at 31 March 2025</t>
  </si>
  <si>
    <t>Condition Grade (CG)</t>
  </si>
  <si>
    <t>Asbestos cement (AC)</t>
  </si>
  <si>
    <t>Cast iron (CI)</t>
  </si>
  <si>
    <t>Ductile iron (DI)</t>
  </si>
  <si>
    <t>Polyethylene (PE)</t>
  </si>
  <si>
    <t>Polyvinyl chloride (PVC)</t>
  </si>
  <si>
    <t>Spun Iron (SI)</t>
  </si>
  <si>
    <t>Steel (S)</t>
  </si>
  <si>
    <t>4.1</t>
  </si>
  <si>
    <t>CG 1 - Excellent</t>
  </si>
  <si>
    <t>4.2</t>
  </si>
  <si>
    <t>CG 2 - Good</t>
  </si>
  <si>
    <t>4.3</t>
  </si>
  <si>
    <t>CG 3 - Adequate</t>
  </si>
  <si>
    <t>4.4</t>
  </si>
  <si>
    <t>CG 4 - Poor</t>
  </si>
  <si>
    <t>4.5</t>
  </si>
  <si>
    <t>CG 5 - Very Poor</t>
  </si>
  <si>
    <t>4.6</t>
  </si>
  <si>
    <t>Total length</t>
  </si>
  <si>
    <t>4.7</t>
  </si>
  <si>
    <t>% of asset length in condition grade 4 and 5</t>
  </si>
  <si>
    <t>Block B: Length of Water Mains (km) by Condition Grade as at 31 March 2033 (No Investment, Asset Deterioration Case Only)</t>
  </si>
  <si>
    <t>4.8</t>
  </si>
  <si>
    <t>4.9</t>
  </si>
  <si>
    <t>4.10</t>
  </si>
  <si>
    <t>4.11</t>
  </si>
  <si>
    <t>4.12</t>
  </si>
  <si>
    <t>4.13</t>
  </si>
  <si>
    <t>4.14</t>
  </si>
  <si>
    <t>Block C: Length of Water Mains (km) by Condition Grade as at 31 March 2033 (Proposed Investment Case)</t>
  </si>
  <si>
    <t>4.15</t>
  </si>
  <si>
    <t>4.16</t>
  </si>
  <si>
    <t>4.17</t>
  </si>
  <si>
    <t>4.18</t>
  </si>
  <si>
    <t>4.19</t>
  </si>
  <si>
    <t>4.20</t>
  </si>
  <si>
    <t>4.21</t>
  </si>
  <si>
    <t>Block D: Length of Water Mains (km) by Equipment Health Index Band as at 31 March 2025</t>
  </si>
  <si>
    <t>Equipment Health Index (EHI)</t>
  </si>
  <si>
    <t>4.22</t>
  </si>
  <si>
    <t>EHI 1</t>
  </si>
  <si>
    <t>4.23</t>
  </si>
  <si>
    <t>EHI 2</t>
  </si>
  <si>
    <t>4.24</t>
  </si>
  <si>
    <t>EHI 3</t>
  </si>
  <si>
    <t>4.25</t>
  </si>
  <si>
    <t>EHI 4</t>
  </si>
  <si>
    <t>4.26</t>
  </si>
  <si>
    <t>EHI X</t>
  </si>
  <si>
    <t>4.27</t>
  </si>
  <si>
    <t>Block E: Length of Water Mains (km) by Equipment Health Index Band as at 31 March 2033 (Proposed Investment Case)</t>
  </si>
  <si>
    <t>4.28</t>
  </si>
  <si>
    <t>4.29</t>
  </si>
  <si>
    <t>4.30</t>
  </si>
  <si>
    <t>4.31</t>
  </si>
  <si>
    <t>4.32</t>
  </si>
  <si>
    <t>4.33</t>
  </si>
  <si>
    <t>Block F: Length of Wastewater Sewers (km) by Condition Grade as at 31 March 2025</t>
  </si>
  <si>
    <t>Combined sewers</t>
  </si>
  <si>
    <t>Foul only sewers</t>
  </si>
  <si>
    <t>Surface water only sewers</t>
  </si>
  <si>
    <t>Other wastewater network pipes</t>
  </si>
  <si>
    <t>Sewage pumping mains</t>
  </si>
  <si>
    <t>"Legacy" public sewers</t>
  </si>
  <si>
    <t>Lateral drains (s105A sewers)</t>
  </si>
  <si>
    <t>4.34</t>
  </si>
  <si>
    <t>4.35</t>
  </si>
  <si>
    <t>4.36</t>
  </si>
  <si>
    <t>4.37</t>
  </si>
  <si>
    <t>4.38</t>
  </si>
  <si>
    <t>4.39</t>
  </si>
  <si>
    <t>4.40</t>
  </si>
  <si>
    <t>Block G: Length of Wastewater Sewers (km) by Condition Grade as at 31 March 2033 (No Investment, Asset Deterioration Case Only)</t>
  </si>
  <si>
    <t>4.41</t>
  </si>
  <si>
    <t>4.42</t>
  </si>
  <si>
    <t>4.43</t>
  </si>
  <si>
    <t>4.44</t>
  </si>
  <si>
    <t>4.45</t>
  </si>
  <si>
    <t>4.46</t>
  </si>
  <si>
    <t>4.47</t>
  </si>
  <si>
    <t>Block H: Length of Wastewater Sewers (km) by Condition Grade as at 31 March 2033 (Proposed Investment Case)</t>
  </si>
  <si>
    <t>4.48</t>
  </si>
  <si>
    <t>4.49</t>
  </si>
  <si>
    <t>4.50</t>
  </si>
  <si>
    <t>4.51</t>
  </si>
  <si>
    <t>4.52</t>
  </si>
  <si>
    <t>4.53</t>
  </si>
  <si>
    <t>4.54</t>
  </si>
  <si>
    <t>Block I: Length of Wastewater Sewers (km) by Equipment Health Index Band as at 31 March 2025</t>
  </si>
  <si>
    <t>4.55</t>
  </si>
  <si>
    <t>4.56</t>
  </si>
  <si>
    <t>4.57</t>
  </si>
  <si>
    <t>4.58</t>
  </si>
  <si>
    <t>4.59</t>
  </si>
  <si>
    <t>4.60</t>
  </si>
  <si>
    <t>Block J: Length of Wastewater Sewers (km) by Equipment Health Index Band as at 31 March 2033 (Proposed Investment Case)</t>
  </si>
  <si>
    <t>4.61</t>
  </si>
  <si>
    <t>4.62</t>
  </si>
  <si>
    <t>4.63</t>
  </si>
  <si>
    <t>4.64</t>
  </si>
  <si>
    <t>4.65</t>
  </si>
  <si>
    <t>4.66</t>
  </si>
  <si>
    <t>Condition grade definitions for water mains</t>
  </si>
  <si>
    <t>Bursts average up to 125/1000km/annum over four years, (equivalent to 2000 metres or more between bursts over the four-year period).</t>
  </si>
  <si>
    <t>Bursts average greater than 125 up to 250 burst/1000 km/annum over four years, (equivalent to less than 2000 metres down to 1000 metres between bursts over the four-year period).</t>
  </si>
  <si>
    <t>Bursts average greater than 250 up to 500 bursts/1000km/annum over four years (equivalent to less than 1000 metres down to 500 metres between bursts over the four-year period).</t>
  </si>
  <si>
    <t>Bursts average greater than 500 up to 1000/1000 km/annum over four years (equivalent to less than 500 metres down to 250 metres between bursts over the four-year period).</t>
  </si>
  <si>
    <t>Bursts average greater than 1000/1000 km/annum over four years (equivalent to less than 250 metres between bursts over the four-year period).</t>
  </si>
  <si>
    <t>Condition grade definitions for wastewater sewers</t>
  </si>
  <si>
    <t>Collapse average up to 12/1000km/annum over four years, (equivalent to 20km or more between collapses over the four-year period).</t>
  </si>
  <si>
    <t xml:space="preserve">Collapse average greater than 12 up to 25 burst/1000 km/annum over four years, (equivalent to less than 20km metres down to 10km between collapses over the four-year period). </t>
  </si>
  <si>
    <t xml:space="preserve">Collapse average greater than 25 up to 50 collapses/1000km/annum over four years (equivalent to less than 10km down to 5km between collapses over the four-year period). </t>
  </si>
  <si>
    <t>Collapse average greater than 50 up to 100/1000 km/annum over four years (equivalent to less than 5km down to 2.5km between collapses over the four-year period).</t>
  </si>
  <si>
    <t>Collapse average greater than 100/1000 km/annum over four years (equivalent to less than 2.5km between collapses over the four-year period).</t>
  </si>
  <si>
    <t>Equipment Health Index (EHI) definitions</t>
  </si>
  <si>
    <t>Length of network with actual asset age less than 65% of expected asset life</t>
  </si>
  <si>
    <t>Length of network with actual asset age between 65% and 85% of expected asset life</t>
  </si>
  <si>
    <t>Length of network with actual asset age between 85% and 100% of expected asset life</t>
  </si>
  <si>
    <t>Length of network with actual asset age more than 100% of expected asset life</t>
  </si>
  <si>
    <t>Unable to quantify</t>
  </si>
  <si>
    <t>Table 5. SRC27 Projects and Programmes</t>
  </si>
  <si>
    <t>5.1</t>
  </si>
  <si>
    <t>Total capital-based projects and programmes</t>
  </si>
  <si>
    <t>5.2</t>
  </si>
  <si>
    <t>Total operating-based projects and programmes</t>
  </si>
  <si>
    <t>5.3</t>
  </si>
  <si>
    <t>Total projects and programmes</t>
  </si>
  <si>
    <t>Block A: Project and Programme Data</t>
  </si>
  <si>
    <t>Block B: Capital Expenditure (£m; 2024-25 Price Base)</t>
  </si>
  <si>
    <t>Block C: Capital Expenditure (£m; Outturn Prices)</t>
  </si>
  <si>
    <t>Block D: Operating Expenditure (£m; 2024-25 Price Base)</t>
  </si>
  <si>
    <t>Block E: Primary Benefits - Outputs or Interventions</t>
  </si>
  <si>
    <t>Block F: Primary Benefits - Outcomes</t>
  </si>
  <si>
    <t>Block G: Secondary Benefits - Outputs or Interventions</t>
  </si>
  <si>
    <t>Block H: Secondary Benefits - Outcomes</t>
  </si>
  <si>
    <t>Block I: Partnerships</t>
  </si>
  <si>
    <t>Block J: Projects Spanning More Than One Regulatory Period</t>
  </si>
  <si>
    <t>Block K: Phosphorus Removal Project</t>
  </si>
  <si>
    <t>Block L: Sanitary Tightened Permit Project</t>
  </si>
  <si>
    <t>Block M: Storm Overflows Project</t>
  </si>
  <si>
    <t>Block N: Water Resources Project</t>
  </si>
  <si>
    <t>Unique ID</t>
  </si>
  <si>
    <t>Description</t>
  </si>
  <si>
    <t>Charge path scenario</t>
  </si>
  <si>
    <t>Capital-based or operating-based solution</t>
  </si>
  <si>
    <t>Benefit type: grey, hybrid or blue-green solution</t>
  </si>
  <si>
    <t xml:space="preserve">Benefit type: catchment or local solution </t>
  </si>
  <si>
    <t>Allocation of expenditure to maintenance: replacement (%)</t>
  </si>
  <si>
    <t>Allocation of expenditure to maintenance: repair &amp; refurbishment (%)</t>
  </si>
  <si>
    <t>Allocation of expenditure to enhancement (%)</t>
  </si>
  <si>
    <t>Allocation of expenditure to growth (%)</t>
  </si>
  <si>
    <t>Allocation of expenditure to climate change mitigation and adaptation (%)</t>
  </si>
  <si>
    <t>Ex-PFI asset</t>
  </si>
  <si>
    <t>Investment period</t>
  </si>
  <si>
    <t>Committed status</t>
  </si>
  <si>
    <t>Forecast Commitment date (Gate 90)</t>
  </si>
  <si>
    <t>Forecast Start On Site date</t>
  </si>
  <si>
    <t>Forecast Acceptance date (Gate 100)</t>
  </si>
  <si>
    <t>Committed List forecast Acceptance date (Gate 100)</t>
  </si>
  <si>
    <t>Forecast Financial Completion date (Gate 110)</t>
  </si>
  <si>
    <t>Committed List forecast Financial Completion date (Gate 110)</t>
  </si>
  <si>
    <t>Pre-SRC27</t>
  </si>
  <si>
    <t>Total in SRC27</t>
  </si>
  <si>
    <t>Total risk allowance in SRC27</t>
  </si>
  <si>
    <t>Total expenditure</t>
  </si>
  <si>
    <t>Total risk allowance</t>
  </si>
  <si>
    <t>Output or intervention type</t>
  </si>
  <si>
    <t>Primary output</t>
  </si>
  <si>
    <t>Sub asset category</t>
  </si>
  <si>
    <t>Total number of assets in the sub asset category as at 31 March 2025</t>
  </si>
  <si>
    <t>Expected asset lifetime</t>
  </si>
  <si>
    <t>Allocation of expenditure to output/ intervention (%)</t>
  </si>
  <si>
    <t>Primary outcome</t>
  </si>
  <si>
    <t>Secondary output</t>
  </si>
  <si>
    <t>Secondary outcome</t>
  </si>
  <si>
    <t>Project delivered in partnership</t>
  </si>
  <si>
    <t>Partner contribution (£m; 2024-25 price base)</t>
  </si>
  <si>
    <t>SRC21 allowance (£m; 2024-25 price base)</t>
  </si>
  <si>
    <t>SRC27 allowance (£m; 2024-25 price base)</t>
  </si>
  <si>
    <t>Total allowance (£m; 2024-25 price base)</t>
  </si>
  <si>
    <t>Is this a phosphorus removal project?</t>
  </si>
  <si>
    <t>Historical consent (mg/l)</t>
  </si>
  <si>
    <t>Enhanced consent (mg/l)</t>
  </si>
  <si>
    <t>Is this a sanitary tightened permit project?</t>
  </si>
  <si>
    <t>Is this a storm overflows project?</t>
  </si>
  <si>
    <t>Project type</t>
  </si>
  <si>
    <r>
      <t>Storage equivalent (m</t>
    </r>
    <r>
      <rPr>
        <b/>
        <vertAlign val="superscript"/>
        <sz val="11"/>
        <rFont val="Calibri"/>
        <family val="2"/>
        <scheme val="minor"/>
      </rPr>
      <t>3</t>
    </r>
    <r>
      <rPr>
        <b/>
        <sz val="11"/>
        <rFont val="Calibri"/>
        <family val="2"/>
        <scheme val="minor"/>
      </rPr>
      <t>)</t>
    </r>
  </si>
  <si>
    <t>Is this a water resources project?</t>
  </si>
  <si>
    <t>Delivery year (in use)</t>
  </si>
  <si>
    <t>Interconnectors only: length (km)</t>
  </si>
  <si>
    <t>Interconnectors only: diameter (mm)</t>
  </si>
  <si>
    <t>Interconnectors only: pipe material (freeform text input)</t>
  </si>
  <si>
    <t>Interconnectors only: pumping capacity installed (kW)</t>
  </si>
  <si>
    <r>
      <t>Interconnectors only: storage capacity installed (m</t>
    </r>
    <r>
      <rPr>
        <b/>
        <vertAlign val="superscript"/>
        <sz val="11"/>
        <rFont val="Calibri"/>
        <family val="2"/>
        <scheme val="minor"/>
      </rPr>
      <t>3</t>
    </r>
    <r>
      <rPr>
        <b/>
        <sz val="11"/>
        <rFont val="Calibri"/>
        <family val="2"/>
        <scheme val="minor"/>
      </rPr>
      <t>)</t>
    </r>
  </si>
  <si>
    <t>Interconnectors only: transfer capacity (Ml/d)</t>
  </si>
  <si>
    <t>Table 6. Transformation Initiatives</t>
  </si>
  <si>
    <t>Initial Expenditure (£m; 2024-25 Price Base)</t>
  </si>
  <si>
    <t>Programme Type</t>
  </si>
  <si>
    <t>Reduction in Operating Expenditure 
(£m; Compared to 2024-25; 2024-25 Price Base)</t>
  </si>
  <si>
    <t>Reduction in Capital Expenditure 
(£m; Compared to 2024-25; 2024-25 Price Base)</t>
  </si>
  <si>
    <t>The Counterfactual [Forecast Operating Expenditure in the Absence of Transformation Project] (£m; 2024-25 Price Base)</t>
  </si>
  <si>
    <t>The Counterfactual [Forecast Capital Expenditure in the Absence of Transformation Project] (£m; 2024-25 Price Base)</t>
  </si>
  <si>
    <t>Forecast Operating Expenditure Avoided 
(£m; 2024-25 Price Base)</t>
  </si>
  <si>
    <t>Forecast Capital Expenditure Avoided 
(£m; 2024-25 Price Base)</t>
  </si>
  <si>
    <t>Other Benefits (Not Related to Expenditure)</t>
  </si>
  <si>
    <t>Programme name</t>
  </si>
  <si>
    <t>Is the programme reducing existing costs or avoiding future costs materialising?</t>
  </si>
  <si>
    <t>Benefit type (Outcome)</t>
  </si>
  <si>
    <t>Other Reporting Commentary</t>
  </si>
  <si>
    <t>Table 7. Other Costs and Assumptions</t>
  </si>
  <si>
    <t>Block A: Operating Expenditure</t>
  </si>
  <si>
    <t>Incremental expenditure (£m; 2024-25 price base)</t>
  </si>
  <si>
    <t>Operating expenditure category</t>
  </si>
  <si>
    <t>Sub category</t>
  </si>
  <si>
    <t>2024-25</t>
  </si>
  <si>
    <t>2025-26</t>
  </si>
  <si>
    <t>2026-27</t>
  </si>
  <si>
    <t>Year 1
2027-28</t>
  </si>
  <si>
    <t>SRC27 
Total</t>
  </si>
  <si>
    <t>2038-39</t>
  </si>
  <si>
    <t>2044-45</t>
  </si>
  <si>
    <t>2050-51</t>
  </si>
  <si>
    <t>7.1</t>
  </si>
  <si>
    <t>Base operating expenditure in 2024-25</t>
  </si>
  <si>
    <t>7.2a</t>
  </si>
  <si>
    <r>
      <t xml:space="preserve">Projected changes due to </t>
    </r>
    <r>
      <rPr>
        <i/>
        <sz val="11"/>
        <rFont val="Calibri"/>
        <family val="2"/>
        <scheme val="minor"/>
      </rPr>
      <t>[free text for additional OPEX projected changes]</t>
    </r>
  </si>
  <si>
    <t>7.2b</t>
  </si>
  <si>
    <t>7.3a</t>
  </si>
  <si>
    <t>Projected additional costs of operating the returning PFI</t>
  </si>
  <si>
    <t>PFI-1</t>
  </si>
  <si>
    <t>7.3b</t>
  </si>
  <si>
    <t>PFI-2</t>
  </si>
  <si>
    <t>7.3c</t>
  </si>
  <si>
    <t>PFI-3</t>
  </si>
  <si>
    <t>7.3d</t>
  </si>
  <si>
    <t>PFI-4</t>
  </si>
  <si>
    <t>7.4a</t>
  </si>
  <si>
    <t>Projected changes attributed to Enhancement, Growth and Transformation Projects - pre efficiency</t>
  </si>
  <si>
    <t>Project X</t>
  </si>
  <si>
    <t>7.4b</t>
  </si>
  <si>
    <t>Project Y</t>
  </si>
  <si>
    <t>7.5</t>
  </si>
  <si>
    <t>Efficiency - projected changes to base operating expenditure</t>
  </si>
  <si>
    <t>7.6</t>
  </si>
  <si>
    <t>Efficiency - frontier shift</t>
  </si>
  <si>
    <t>7.7</t>
  </si>
  <si>
    <t>Efficiency - from Enhancement, Growth and Transformation</t>
  </si>
  <si>
    <t>7.8</t>
  </si>
  <si>
    <t>Total incremental operating expenditure post efficiency</t>
  </si>
  <si>
    <t>7.9</t>
  </si>
  <si>
    <t>Total operating expenditure post efficiency</t>
  </si>
  <si>
    <t>7.10</t>
  </si>
  <si>
    <t>Difference in operating expenditure - Scenario B</t>
  </si>
  <si>
    <t>7.11</t>
  </si>
  <si>
    <t>Difference in operating expenditure - Scenario C</t>
  </si>
  <si>
    <t>Block B: PFI Expenditure</t>
  </si>
  <si>
    <t xml:space="preserve">PFI expenditure </t>
  </si>
  <si>
    <t>7.12</t>
  </si>
  <si>
    <t>Base PFI expenditure in 2024-25</t>
  </si>
  <si>
    <t>7.13a</t>
  </si>
  <si>
    <t>Projected lower PFI fee for the returning PFI</t>
  </si>
  <si>
    <t>7.13b</t>
  </si>
  <si>
    <t>7.13c</t>
  </si>
  <si>
    <t>7.13d</t>
  </si>
  <si>
    <t>7.14</t>
  </si>
  <si>
    <t>Projected changes due to flows and loads</t>
  </si>
  <si>
    <t>7.15</t>
  </si>
  <si>
    <t>Total change in PFI expenditure</t>
  </si>
  <si>
    <t>7.16</t>
  </si>
  <si>
    <t>Total PFI expenditure</t>
  </si>
  <si>
    <t>Block C: Other Costs</t>
  </si>
  <si>
    <t>Expenditure (£m; 2024-25 price base)</t>
  </si>
  <si>
    <t>Other cost category</t>
  </si>
  <si>
    <t>7.17</t>
  </si>
  <si>
    <t>PFI costs</t>
  </si>
  <si>
    <t>7.18</t>
  </si>
  <si>
    <t>Interest</t>
  </si>
  <si>
    <t>7.19</t>
  </si>
  <si>
    <t>Taxation</t>
  </si>
  <si>
    <t>7.20</t>
  </si>
  <si>
    <t>Reasonable Cost Contributions (RCC)</t>
  </si>
  <si>
    <t>7.21</t>
  </si>
  <si>
    <t>Total other costs</t>
  </si>
  <si>
    <t>7.22</t>
  </si>
  <si>
    <t>Difference in other costs - Scenario B</t>
  </si>
  <si>
    <t>7.23</t>
  </si>
  <si>
    <t>Difference in other costs - Scenario C</t>
  </si>
  <si>
    <t>Block D: Financial Assumptions</t>
  </si>
  <si>
    <t>Measure</t>
  </si>
  <si>
    <t>7.24</t>
  </si>
  <si>
    <t>Price profile</t>
  </si>
  <si>
    <t>7.25</t>
  </si>
  <si>
    <t>Level of borrowing</t>
  </si>
  <si>
    <t>7.26</t>
  </si>
  <si>
    <t>Consumer price index inflation for operating expenditure</t>
  </si>
  <si>
    <t>Operating expenditure</t>
  </si>
  <si>
    <t>7.27</t>
  </si>
  <si>
    <t>Measure of inflation set out in the relevant contracts for PFI expenditure</t>
  </si>
  <si>
    <t>PFI</t>
  </si>
  <si>
    <t>7.28</t>
  </si>
  <si>
    <t>Measure of capital price inflation for investment</t>
  </si>
  <si>
    <t>Investments</t>
  </si>
  <si>
    <t>Block E: Property/Population Growth Assumptions</t>
  </si>
  <si>
    <t xml:space="preserve">Number </t>
  </si>
  <si>
    <t>Category</t>
  </si>
  <si>
    <t>7.29</t>
  </si>
  <si>
    <t>Water billed properties and active supply points</t>
  </si>
  <si>
    <t>Household billed properties</t>
  </si>
  <si>
    <t>7.30</t>
  </si>
  <si>
    <t>Licensed Provider supply points</t>
  </si>
  <si>
    <t>7.31</t>
  </si>
  <si>
    <t>Total billed properties and supply points</t>
  </si>
  <si>
    <t>7.32</t>
  </si>
  <si>
    <t>Water connected properties &amp; supply points</t>
  </si>
  <si>
    <t>Household connected properties</t>
  </si>
  <si>
    <t>7.33</t>
  </si>
  <si>
    <t>Licensed Provider connected supply points</t>
  </si>
  <si>
    <t>7.34</t>
  </si>
  <si>
    <t>Total connected properties and supply points</t>
  </si>
  <si>
    <t>7.35</t>
  </si>
  <si>
    <t>Water population</t>
  </si>
  <si>
    <t>Household population connected to the water service</t>
  </si>
  <si>
    <t>7.36</t>
  </si>
  <si>
    <t>Wastewater billed properties and supply points</t>
  </si>
  <si>
    <t>7.37</t>
  </si>
  <si>
    <t>7.38</t>
  </si>
  <si>
    <t>7.39</t>
  </si>
  <si>
    <t>Total billed properties and supply points not connected for property drainage</t>
  </si>
  <si>
    <t>7.40</t>
  </si>
  <si>
    <t>Wastewater connected properties &amp; supply points</t>
  </si>
  <si>
    <t>7.41</t>
  </si>
  <si>
    <t>7.42</t>
  </si>
  <si>
    <t>7.43</t>
  </si>
  <si>
    <t>Wastewater population</t>
  </si>
  <si>
    <t>Household population connected to the wastewater service</t>
  </si>
  <si>
    <t>7.44</t>
  </si>
  <si>
    <t>Assumed percentage returned to sewer</t>
  </si>
  <si>
    <t>Table 8. Summary Costs</t>
  </si>
  <si>
    <t>Block A: Summary Costs for (Reference) Scenario A</t>
  </si>
  <si>
    <t>Cost (£m; 2024-25 price base)</t>
  </si>
  <si>
    <t>Investment category</t>
  </si>
  <si>
    <t>Investment subcategory</t>
  </si>
  <si>
    <t>8.1</t>
  </si>
  <si>
    <t>Capital expenditure</t>
  </si>
  <si>
    <t>Maintenance</t>
  </si>
  <si>
    <t>8.2</t>
  </si>
  <si>
    <t>8.3</t>
  </si>
  <si>
    <t>8.4</t>
  </si>
  <si>
    <t>8.5</t>
  </si>
  <si>
    <t>8.6</t>
  </si>
  <si>
    <t xml:space="preserve">Maintenance </t>
  </si>
  <si>
    <t>Repair and Refurbishment</t>
  </si>
  <si>
    <t>8.7</t>
  </si>
  <si>
    <t>8.8</t>
  </si>
  <si>
    <t>8.9</t>
  </si>
  <si>
    <t>8.10</t>
  </si>
  <si>
    <t>8.11</t>
  </si>
  <si>
    <t>Enhancement &amp; Growth</t>
  </si>
  <si>
    <t>8.12</t>
  </si>
  <si>
    <t>8.13</t>
  </si>
  <si>
    <t>8.14</t>
  </si>
  <si>
    <t>8.15</t>
  </si>
  <si>
    <t>8.16</t>
  </si>
  <si>
    <t>Transformation activity</t>
  </si>
  <si>
    <t>8.17</t>
  </si>
  <si>
    <t>Sub Total</t>
  </si>
  <si>
    <t>8.18</t>
  </si>
  <si>
    <t>8.19</t>
  </si>
  <si>
    <t>Other costs</t>
  </si>
  <si>
    <t>8.20</t>
  </si>
  <si>
    <t>8.21</t>
  </si>
  <si>
    <t>8.22</t>
  </si>
  <si>
    <t>Block B: Summary Costs for Scenario B</t>
  </si>
  <si>
    <t>8.23</t>
  </si>
  <si>
    <t>8.24</t>
  </si>
  <si>
    <t>8.25</t>
  </si>
  <si>
    <t>8.26</t>
  </si>
  <si>
    <t>8.27</t>
  </si>
  <si>
    <t>8.28</t>
  </si>
  <si>
    <t>8.29</t>
  </si>
  <si>
    <t>8.30</t>
  </si>
  <si>
    <t>8.31</t>
  </si>
  <si>
    <t>8.32</t>
  </si>
  <si>
    <t>8.33</t>
  </si>
  <si>
    <t>8.34</t>
  </si>
  <si>
    <t>8.35</t>
  </si>
  <si>
    <t>8.36</t>
  </si>
  <si>
    <t>8.37</t>
  </si>
  <si>
    <t>8.38</t>
  </si>
  <si>
    <t>8.39</t>
  </si>
  <si>
    <t>8.40</t>
  </si>
  <si>
    <t>8.41</t>
  </si>
  <si>
    <t>Deviations from reference scenario - opex</t>
  </si>
  <si>
    <t>8.42</t>
  </si>
  <si>
    <t>8.43</t>
  </si>
  <si>
    <t>Deviations from reference scenario - other costs</t>
  </si>
  <si>
    <t>8.44</t>
  </si>
  <si>
    <t>8.45</t>
  </si>
  <si>
    <t>8.46</t>
  </si>
  <si>
    <t>Block C: Summary Costs for Scenario C</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</si>
  <si>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</si>
  <si>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</si>
  <si>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</si>
  <si>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</si>
  <si>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</si>
  <si>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</si>
  <si>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</si>
  <si>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</si>
  <si>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</si>
  <si>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</si>
  <si>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</si>
  <si>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</si>
  <si>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</si>
  <si>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</si>
  <si>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</si>
  <si>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</si>
  <si>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</si>
  <si>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</si>
  <si>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</si>
  <si>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</si>
  <si>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</si>
  <si>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</si>
  <si>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</si>
  <si>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</si>
  <si>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Table 9. Enhancement Benchmarking</t>
  </si>
  <si>
    <t>Block A: Water</t>
  </si>
  <si>
    <t>Column Reference</t>
  </si>
  <si>
    <t>Number of interventions</t>
  </si>
  <si>
    <t>Capex Expenditure (£m; 2024-25 Price Base)</t>
  </si>
  <si>
    <t>Totex Expenditure (£m; 2024-25 Price Base)</t>
  </si>
  <si>
    <t>Benefits</t>
  </si>
  <si>
    <t>Unit of intervention</t>
  </si>
  <si>
    <t>Leakage reduction</t>
  </si>
  <si>
    <t>9.1a</t>
  </si>
  <si>
    <t>Leakage activity</t>
  </si>
  <si>
    <t>Mains replacement  </t>
  </si>
  <si>
    <t>9.1b</t>
  </si>
  <si>
    <t>Customer side leakage</t>
  </si>
  <si>
    <t>9.1c</t>
  </si>
  <si>
    <t>Investigations</t>
  </si>
  <si>
    <t>Studies</t>
  </si>
  <si>
    <t>9.3a</t>
  </si>
  <si>
    <t>Lead communication pipes replaced or relined for water quality</t>
  </si>
  <si>
    <t>9.3b</t>
  </si>
  <si>
    <t>External lead supply pipes replaced or relined</t>
  </si>
  <si>
    <t>9.3c</t>
  </si>
  <si>
    <t>Internal lead supply pipes replaced or relined</t>
  </si>
  <si>
    <t>9.4a</t>
  </si>
  <si>
    <t>Total meters installed Basic/AMI/AMR</t>
  </si>
  <si>
    <t>9.4b</t>
  </si>
  <si>
    <t>Total meters upgraded Basic/AMI/AMR</t>
  </si>
  <si>
    <t>Block A: Wastewater</t>
  </si>
  <si>
    <t xml:space="preserve">Continuous river water quality monitoring </t>
  </si>
  <si>
    <t>Continuous water quality monitor installed</t>
  </si>
  <si>
    <t>Flow monitoring at wastewater treatment works</t>
  </si>
  <si>
    <t>Flow monitoring schemes applied and installed</t>
  </si>
  <si>
    <t>Event duration and flow monitoring for wastewater pumping station emergency overflows</t>
  </si>
  <si>
    <t>New event duration and flow monitors installed</t>
  </si>
  <si>
    <t>Chemicals removal</t>
  </si>
  <si>
    <t>Current population equivalent served by WWTWs with tightened/ new permits for chemicals/ hazardous substances</t>
  </si>
  <si>
    <t>000</t>
  </si>
  <si>
    <t>Confidence grades</t>
  </si>
  <si>
    <t>Table 2. Outputs</t>
  </si>
  <si>
    <t>A1</t>
  </si>
  <si>
    <t>Column "Service"</t>
  </si>
  <si>
    <t>A2</t>
  </si>
  <si>
    <t>A3</t>
  </si>
  <si>
    <t>A4</t>
  </si>
  <si>
    <t>Foul Sewage &amp; Surface Water Shared</t>
  </si>
  <si>
    <t>AX</t>
  </si>
  <si>
    <t>B2</t>
  </si>
  <si>
    <t>B3</t>
  </si>
  <si>
    <t>Water &amp; Wastewater Shared</t>
  </si>
  <si>
    <t>B4</t>
  </si>
  <si>
    <t>BX</t>
  </si>
  <si>
    <t>Column "Charge path scenario"</t>
  </si>
  <si>
    <t>C2</t>
  </si>
  <si>
    <t>Column "Programme Type"</t>
  </si>
  <si>
    <t>C3</t>
  </si>
  <si>
    <t>(Reference) Scenario A</t>
  </si>
  <si>
    <t>C4</t>
  </si>
  <si>
    <t>Reducing existing costs</t>
  </si>
  <si>
    <t>Scenario B</t>
  </si>
  <si>
    <t>C5</t>
  </si>
  <si>
    <t>Avoiding future costs materialising</t>
  </si>
  <si>
    <t>Scenario C</t>
  </si>
  <si>
    <t>CX</t>
  </si>
  <si>
    <t>D3</t>
  </si>
  <si>
    <t>Column "Capital-based or operating-based solution"</t>
  </si>
  <si>
    <t>D4</t>
  </si>
  <si>
    <t>D5</t>
  </si>
  <si>
    <t>Capital-based solution</t>
  </si>
  <si>
    <t>D6</t>
  </si>
  <si>
    <t>Operating-based solution</t>
  </si>
  <si>
    <t>DX</t>
  </si>
  <si>
    <t>Columns "Benefit type: grey, hybrid or blue-green solution"</t>
  </si>
  <si>
    <t>Grey solution</t>
  </si>
  <si>
    <t>Hybrid solution</t>
  </si>
  <si>
    <t>Blue-green solution</t>
  </si>
  <si>
    <t>Columns "Benefit type: catchment or local solution "</t>
  </si>
  <si>
    <t>Catchment solution</t>
  </si>
  <si>
    <t>Local solution</t>
  </si>
  <si>
    <t>Columns with Yes/No options</t>
  </si>
  <si>
    <t>Yes</t>
  </si>
  <si>
    <t>No</t>
  </si>
  <si>
    <t>Columns "Investment period"</t>
  </si>
  <si>
    <t>Delayed SRC15 completion</t>
  </si>
  <si>
    <t>Delayed SRC21 completion</t>
  </si>
  <si>
    <t>Planned for SRC27</t>
  </si>
  <si>
    <t>Column "Committed status"</t>
  </si>
  <si>
    <t>Investment pre-development</t>
  </si>
  <si>
    <t>Investment in-development/pre-commitment</t>
  </si>
  <si>
    <t>Committed List Named Project</t>
  </si>
  <si>
    <t>Committed List Programme</t>
  </si>
  <si>
    <t>Columns "Output or intervention type"</t>
  </si>
  <si>
    <t>Enhancement output</t>
  </si>
  <si>
    <t>Growth output</t>
  </si>
  <si>
    <t>Replacement intervention</t>
  </si>
  <si>
    <t>Repair&amp;Refurb intervention</t>
  </si>
  <si>
    <t>Column "Project/programme type" (in Block M: Storm Overflows)</t>
  </si>
  <si>
    <t>Network grey/hybrid</t>
  </si>
  <si>
    <t>WwTW grey</t>
  </si>
  <si>
    <t>Green</t>
  </si>
  <si>
    <t>Screen only</t>
  </si>
  <si>
    <t>Column "Project/programme type" (in Block N: Water Resources)</t>
  </si>
  <si>
    <t>Demand-side improvements delivering benefits in 2027-32 (excl leakage and metering)</t>
  </si>
  <si>
    <t>Supply-demand balance improvements delivering benefits starting from 2032</t>
  </si>
  <si>
    <t>Supply-side improvements delivering benefits in 2027-32</t>
  </si>
  <si>
    <t>Internal interconnectors delivering benefits in 2027-32</t>
  </si>
  <si>
    <t>Log of changes to the Business Plan tables from the draft Business Plan tables</t>
  </si>
  <si>
    <t>Table</t>
  </si>
  <si>
    <t>Change reference</t>
  </si>
  <si>
    <t>Change description</t>
  </si>
  <si>
    <t>Lines/columns affected (final references)</t>
  </si>
  <si>
    <t>Guidance document</t>
  </si>
  <si>
    <t>0-1</t>
  </si>
  <si>
    <t>Moved chapter "Common definitions" to the front of the document.</t>
  </si>
  <si>
    <t>N/A</t>
  </si>
  <si>
    <t>0-2</t>
  </si>
  <si>
    <t>Added sub-section "Price base" to chapter "Common Definitions".</t>
  </si>
  <si>
    <t>1-1</t>
  </si>
  <si>
    <t>Added a placeholder for a measure for communities experience following one consultation response.</t>
  </si>
  <si>
    <t>1.06 Communities experience measure [measure to be proposed]</t>
  </si>
  <si>
    <t>1-2</t>
  </si>
  <si>
    <t>Added outcomes following workshops between WICS, SW and relevant stakeholders.</t>
  </si>
  <si>
    <t>1.03 R-MeX Retailer Experience Measure
1.05 UKCSI UK customer Satisfaction Index
1.14 Repeat interruptions to water supply
1.16 Customers supplied by systems not capable of meeting peak demand 
1.18 Discolouration and aeration contacts
1.19 Estimated number of lead pipes remaining in public network
1.20 Indicator of lead in customers supply pipes
1.22 Drinking water quality risks across all systems above long-term tolerable threshold.
1.23 Number of DWQR declared incidents 
1.34 Net Zero Emissions
1.41 Biodiversity and Nature Based Solutions (interim measure)
1.42 Biodiversity and Nature Based Solutions (final measure)</t>
  </si>
  <si>
    <t>1-3</t>
  </si>
  <si>
    <t>Added columns for Scenarios B and C. Updated guidance document accordingly.</t>
  </si>
  <si>
    <t>Column 10 Scenario B Year 6 2032-33
Column 11 Scenario C Year 6 2032-33</t>
  </si>
  <si>
    <t>1-4</t>
  </si>
  <si>
    <t>Updated name and/or definitions of lines following workshops between WICS, SW and relevant stakeholders.</t>
  </si>
  <si>
    <t>1.10 Three-year average per capita consumption*
1.15 Customers supplied by systems not capable of meeting demand during a worst historic drought
1.24 Number of internal sewer flooding incidents*
1.25 Number of properties at risk of internal flooding
1.26 Number of external sewer flooding
1.27 Number of properties at risk of external flooding
1.35 Operational emissions (water)
1.36 Operational emissions (wastewater)
1.37 Percentage reduction in operational emissions compared to 2006-07 baseline
1.38 Operational emissions (net emissions)
1.39 Investment emissions
1.40 Carbon capture/sequestration
1.41 Biodiversity and Nature Based Solutions (interim measure)
1.42 Biodiversity and Nature Based Solutions (final measure)
1.43 Resource recovery</t>
  </si>
  <si>
    <t>1-5</t>
  </si>
  <si>
    <t>Removed outcomes following workshops between WICS, SW and relevant stakeholders.</t>
  </si>
  <si>
    <t>Measure of risk posed by plumbosolvency of lead piping (replaced by other outcomes)
Improvement in drinking water compliance at works (replaced by other outcomes)
Nature-based solutions
Bathing water quality
Percentage reduction in phosphorous (replaced by other outcome)</t>
  </si>
  <si>
    <t>1-6</t>
  </si>
  <si>
    <t>Renumbered outcome line references.</t>
  </si>
  <si>
    <t>1.03-1.44</t>
  </si>
  <si>
    <t>1-7</t>
  </si>
  <si>
    <t>Updated definitions to specify expectations related to flooding due to severe weather: "Forecast in the business plan should include flooding incidents due to severe weather. Recognising higher uncertainty related to forecasting flooding due to severe weather, Scottish Water may specify in the commentary the proportion of the figure which relates to it".</t>
  </si>
  <si>
    <t>1.24 	Number of internal sewer flooding incidents*
1.26	 Number of external sewer flooding</t>
  </si>
  <si>
    <t>2-1</t>
  </si>
  <si>
    <t>Added columns for Scenarios B and C and updated column numbering. Updated guidance document accordingly.</t>
  </si>
  <si>
    <t>Column 12 Scenario B Total SRC27
Column 13 Scenario C Total SRC27
Column 25 Scenario B Total SRC27
Column 26 Scenario C Total SRC27</t>
  </si>
  <si>
    <t>2-2</t>
  </si>
  <si>
    <t>Renamed line 2.6 to "Capacity at WTW with new or optimised phosphate equipment" and changed unit to "Ml/d".</t>
  </si>
  <si>
    <t>2.6 Capacity at WTW with new or optimised phosphate equipment</t>
  </si>
  <si>
    <t>2-3</t>
  </si>
  <si>
    <t>Renamed line 2.10 to "Number of raw water supplies with improved water quality" and changed unit to "Number".</t>
  </si>
  <si>
    <t>2.10 Number of raw water supplies with improved water quality</t>
  </si>
  <si>
    <t>2-4</t>
  </si>
  <si>
    <t>Renamed line 2.13 to "Number of sites with Water Framework Directive improvements" and changed unit to "Number".</t>
  </si>
  <si>
    <t>2.13 Number of sites with Water Framework Directive improvements</t>
  </si>
  <si>
    <t>2-5</t>
  </si>
  <si>
    <t>Removed draft line 2.16 "Number of WWTW continuous discharges improved or removed" and replaced with new line 2.51 "Population equivalent of WWTW sites made compliant with standards - other".</t>
  </si>
  <si>
    <t>2.51 Population equivalent of WWTW sites made compliant with standards - other</t>
  </si>
  <si>
    <t>2-6</t>
  </si>
  <si>
    <t>Combined four draft output lines into line 2.33 "Number of Climate Change Audits and studies".</t>
  </si>
  <si>
    <t>2.33 Number of Climate Change Audits and studies</t>
  </si>
  <si>
    <t>2-7</t>
  </si>
  <si>
    <t>Removed the following draft lines:
- 2.42 Increase in storage capacity delivered through grey infrastructure
- 2.47 Number of internal lead supply pipes replaced/relined
- 2.48 Number of external lead supply pipes replaced/relined
- 2.50 Number of continuous water quality monitors installed
- 2.63 Number of properties served by dual water supply
- 2.67 Total number of nature-based solutions delivered (excluding Blue-Green Infrastructure)
- 2.68 Total number of catchment-based solutions delivered</t>
  </si>
  <si>
    <t>2-8</t>
  </si>
  <si>
    <t>Changed "PE" to "Population equivalent" in output category names for consistency.</t>
  </si>
  <si>
    <t>2.16 Population equivalent of WwTW sites with Environmental Pollution risk reduced
2.26 Population equivalent of WTW sites with Legacy Sludge Issues resolved</t>
  </si>
  <si>
    <t>2-9</t>
  </si>
  <si>
    <t>Changed "increase in" to "increase or replacement" in outputs related to treated water storage, raw water storage and wastewater storage volume and specified it relates to enhancement or growth purposes.</t>
  </si>
  <si>
    <t>2.34	 Increase or replacement of capacity of treated water storage for enhancement purposes or growth purposes
2.35 	Increase or replacement of capacity of raw water storage for enhancement purposes or growth purposes
2.36 	Increase or replacement of wastewater storage volume for enhancement purposes or growth purposes</t>
  </si>
  <si>
    <t>2-10</t>
  </si>
  <si>
    <t>Clarified expectations in the definition of line 2.37 "Increase in storage capacity delivered through Blue-Green Infrastructure": "We recognise that there is relatively higher uncertainty in this area and that Scottish Water may need to make estimates".</t>
  </si>
  <si>
    <t>2.37	 Increase in storage capacity delivered through Blue-Green Infrastructure</t>
  </si>
  <si>
    <t>2-11</t>
  </si>
  <si>
    <t>Updated definitions for relevent output lines to include the equivalent Ofwat reference. Removed column "AR24 G tables reference or other sources" in the guidance document.</t>
  </si>
  <si>
    <t>2.34 Increase or replacement of capacity of treated water storage for enhancement or growth purposes
2.35 Increase or replacement of capacity of raw water storage for enhancement or growth purposes
2.36 Increase or replacement of wastewater storage volume for enhancement or growth purposes
2.37 Increase in storage capacity delivered through Blue-Green Infrastructure
2.38 Demand-side improvements delivering benefits (excluding benefits from metering and leakage reductions)*
2.40 Meter upgrades – households*
2.41 Meter upgrades - non-households*
2.42 Length of potable water mains renewed*
2.43 Additional WAFU benefit from supply interconnectors*
2.44 Length of new supply interconnectors*
2.46 Increase in total flow to full treatment*
2.47 Number of flow monitors installed at WWTW*
2.48 Population equivalent of WWTW sites made compliant with standards - chemical removal*
2.49 Population equivalent of WWTW sites made compliant with standards – phosphorus*
2.50 Population equivalent of WWTW sites made compliant with standards - sanitary parameters*
2.52 Number of screens installed*
2.53 Number of studies completed*
2.54 Reduction in leakage*
2.55 Number of properties connected to Scottish Water's network from private water supplies
2.56 Number of lead communication pipes relined</t>
  </si>
  <si>
    <t>3a-1</t>
  </si>
  <si>
    <t>Added new Table 3b. "Asset Health" as per Scottish Water's proposal. Changed label of existing Table 3. "Maintenance Expenditure" to Table 3a. Amended line references in both tables to reflect new labelling. Added  mapping of line references between Table 3a and Table 3b. Updated guidance document to explain the split of Table 3 into Table 3a and Table 3b, and added guidance and column definitions for Table 3b.</t>
  </si>
  <si>
    <t>3a-2</t>
  </si>
  <si>
    <t xml:space="preserve">Removed tables with line definitions from the guidance document, however kept specific guidance on line "Communication pipes - lead". </t>
  </si>
  <si>
    <t>3a-3</t>
  </si>
  <si>
    <t>Removed columns 29-34 ("Surplus/deficit in year" from Block D "Asset Replacement Surplus/Deficit in SRC27 (£m) (2024-25 Price Base)"). Updated formula in column "Cumulative surplus/deficit (£m) in SRC27". Updated guidance document accordingly.</t>
  </si>
  <si>
    <t>Column 25 "Cumulative surplus/deficit (£m) in SRC27"</t>
  </si>
  <si>
    <t>3a-4</t>
  </si>
  <si>
    <t xml:space="preserve">The following asset categories used to consist of a single "Total" line which was split into 2 lines for "Civils" and "MEICA":
- Raw Water Pumping
- Ground Water Sources (Pumped)
- Treated Water Pumping
- Sewage Pumping Stations (Combined)
- Sludge Treatment Centres (Combined)
- Sewage Pumping Stations (Foul Only)
- Surface Water Pumping Stations
The following asset categories used to consist of a single "Total" line which was split into 2 lines for "Vitrified clay" and "Other":
- Infinite-Life Assets (Combined)
- Infinite-Life Assets (Foul Only)
</t>
  </si>
  <si>
    <t>3a.1 Raw Water Pumping - Civils
3a.2 Raw Water Pumping - MEICA
3a.9 Ground Water Sources (Pumped) - Civils
3a.10 Ground Water Sources (Pumped) - MEICA
3a.13 Treated Water Pumping - Civils
3a.14 Treated Water Pumping - MEICA
3a.37 Sewage Pumping Stations (Combined) - Civils
3a.38 Sewage Pumping Stations (Combined) - MEICA
3a.46 Sludge Treatment Centres (Combined) - Civils
3a.47 Sludge Treatment Centres (Combined) - MEICA
3a.52 Sewage Pumping Stations (Foul Only) - Civils
3a.53 Sewage Pumping Stations (Foul Only) - MEICA
3a.65 Surface Water Pumping Stations - Civils
3a.66 Surface Water Pumping Stations - MEICA
3a.40 Infinite-Life Assets (Combined) - Vitrified clay
3a.41 Infinite-Life Assets (Combined) - Other
3a.55 Infinite-Life Assets (Foul Only) - Vitrified clay
3a.56 Infinite-Life Assets (Foul Only) - Other</t>
  </si>
  <si>
    <t>3a-5</t>
  </si>
  <si>
    <t>The asset categories below used to have a "(Civils)" or "(MEICA)" specification within the name and the sub-asset category was named "Total". The Civils/MEICA specification was moved into the sub-asset category.
- Wastewater Treatment Works (Combined)
- Cess and Septic Tanks (Combined)
- Wastewater Treatment Works (Foul Only)
- Cess and Septic Tanks (Foul Only)
- Surface Water Storage and Treatment (Surface Water Only)</t>
  </si>
  <si>
    <t>3a.42 Wastewater Treatment Works (Combined) - Civils
3a.43 Wastewater Treatment Works (Combined) - MEICA
3a.44 Cess and Septic Tanks (Combined) - Civils
3a.45 Cess and Septic Tanks (Combined) - MEICA
3a.57 Wastewater Treatment Works (Foul Only) - Civils
3a.58 Wastewater Treatment Works (Foul Only) - MEICA
3a.59 Cess and Septic Tanks (Foul Only) - Civils
3a.60 Cess and Septic Tanks (Foul Only) - MEICA
3a.75 Surface Water Storage and Treatment (Surface Water Only) - MEICA</t>
  </si>
  <si>
    <t>3a-6</t>
  </si>
  <si>
    <t>Changed asset category of line 3a.27 "Non-industrial customer water meters" from "Water Mains" to "Water Meters".</t>
  </si>
  <si>
    <t>3a.27 Non-industrial customer water meters</t>
  </si>
  <si>
    <t>3a-7</t>
  </si>
  <si>
    <t>Removed the following draft lines because no such assets exist within Scottish Water's asset base:
- 3.53 Sludge Treatment Centres (Foul Only)
- 3.68 Sludge Treatment Centres (Surface Water Only)</t>
  </si>
  <si>
    <t>3a-8</t>
  </si>
  <si>
    <t>Removed columns 25 to 28 for asset health at the start and at the end of the SRC27 period from Block C as that is now captured in Table 3b. Renumbered columns and updated guidance document accordingly.</t>
  </si>
  <si>
    <t>3a-9</t>
  </si>
  <si>
    <t>Added a new block, "Block E: Average Annual Capital Expenditure by Scenario (£m) (2024-25 Price Base)", containing 6 columns - 2 columns (one for Repair expenditure, one for Repair and Refurb expenditure) for each of the three scenarios (Reference Scenario A, Scenario B and Scenario C). The columns for (Reference) Scenario A are calculated based on data in columns 13 and 14 on "Total SRC27" expenditure. Updated guidance document accordingly.</t>
  </si>
  <si>
    <t>Column 26 Average annual capital expenditure over SRC27 period under (Reference) Scenario A - Replace
Column 27 Average annual capital expenditure over SRC27 period under (Reference) Scenario A - Repair and Refurbish
Column 28 Average annual capital expenditure over SRC27 period under Scenario B - Replace
Column 29 Average annual capital expenditure over SRC27 period under Scenario B - Repair and Refurbish
Column 30 Average annual capital expenditure over SRC27 period under Scenario C - Repair
Column 31 Average annual capital expenditure over SRC27 period under Scenario C - Repair and Refurbish</t>
  </si>
  <si>
    <t>3a-10</t>
  </si>
  <si>
    <t>Changed name of line 3a.31 from "Total Water (Block B excluding Communication pipes - lead)" to "Total Water (Block B and Block E excluding Communication pipes - lead)"
and name of line 3a.85 from "Total Assets (Block B excluding Communication pipes - lead)" to "Total Assets (Block B and Block E excluding Communication pipes - lead)". Updated guidance document accordingly.</t>
  </si>
  <si>
    <t>3a.31 Total Water (Block B and Block E excluding Communication pipes - lead)
3a.85 Total Assets (Block B and Block E excluding Communication pipes - lead)</t>
  </si>
  <si>
    <t>3b-1</t>
  </si>
  <si>
    <t>Added a new block, "Block C: Asset Health Under Alternative Scenarios", to capture the asset health as at 31 March 2033 under Scenario B and Scenario C.</t>
  </si>
  <si>
    <t>Columns 24 to 35</t>
  </si>
  <si>
    <t>4-1</t>
  </si>
  <si>
    <t>Renamed column 11 in Blocks F to J from "Formerly private sewers and lateral drains (s105A sewers)" to "Lateral drains (s105A sewers)".</t>
  </si>
  <si>
    <t>Block F-J, column 11</t>
  </si>
  <si>
    <t>4-2</t>
  </si>
  <si>
    <t>Added 4 new columns in Blocks A to E for 2 new water pipe materials and confidence grades. The 2 new material types are "Spun Iron (SI)" and "Steel (S)".</t>
  </si>
  <si>
    <t>Block A-E, columns 11 to 14</t>
  </si>
  <si>
    <t>5-1</t>
  </si>
  <si>
    <t>Added new column 12 "Allocation of expenditure to climate change mitigation and adaptation (%)". Renumbered columns and updated guidance document accordingly.</t>
  </si>
  <si>
    <t>Column 12 Allocation of expenditure to climate change mitigation and adaptation (%)</t>
  </si>
  <si>
    <t>5-2</t>
  </si>
  <si>
    <t xml:space="preserve">Moved column "Baseline forecast acceptance date (Gate 100)" from Block J to Block A, new column 19. Renamed to "Committed List forecast Acceptance date (Gate 100)".
Added new column 21 "Committed List forecast Financial Completion date (Gate 110)".
Renamed column 20 from "Fincancial Closure" to "Financial Completion".
</t>
  </si>
  <si>
    <t>Column 19 Committed List forecast Acceptance date (Gate 100)
Column 20 Forecast Financial Completion date (Gate 110)
Column 21 Committed List forecast Financial Completion date (Gate 110)</t>
  </si>
  <si>
    <t>5-3</t>
  </si>
  <si>
    <t>Updated definitions to specify that projects which can be benchmarked with England and Wales companies based on data provided in Blocks K to N should be reported as separate lines in Table 5 regardless of the total project value.</t>
  </si>
  <si>
    <t>Blocks K, L, M, N</t>
  </si>
  <si>
    <t>5-4</t>
  </si>
  <si>
    <t>Added the following text to chapter 5.2 in the guidance document: "We invite Scottish Water to share any supplementary material to the business plan to show how tables 1, 2, 3a reconcile to table 5 and how table 5 reconciles with the annual return table G6a. This would also help to provide transparency over how Scottish Water has developed the aggregated programmes of work. This may be in the form of an additional sheet in the business plan tables".</t>
  </si>
  <si>
    <t>5-5</t>
  </si>
  <si>
    <t>Updated definitions for column 5 "Capital-based or operating-based solution": "Scottish Water should explain in the Business Plan commentary what criteria it has used for a project/programme of works to determine between the two options".</t>
  </si>
  <si>
    <t>Column 5 Capital-based or operating-based solution</t>
  </si>
  <si>
    <t>5-6</t>
  </si>
  <si>
    <t>Updated definitions for Blocks B, C and D: "All lines for both projects and programmes of works should have the column for pre-SRC 27 expenditure filled out. All lines for projects should have the columns for post-SRC27 expenditure filled out, but lines for programmes of works are not required to have these columns filled out".</t>
  </si>
  <si>
    <t>Blocks B, C, D</t>
  </si>
  <si>
    <t>5-7</t>
  </si>
  <si>
    <t>Updated guidance for Block F: "The columns in this block should be completed even when Primary Benefits – Outcomes are the same as Primary Benefits - Outputs or Interventions reported in Block E".</t>
  </si>
  <si>
    <t>Block F</t>
  </si>
  <si>
    <t>5-8</t>
  </si>
  <si>
    <t>Updated definitions for Block I: "This block should capture the contribution made by the partner(s) but not any expenditure made by Scottish Water. All Scottish Water expenditures should be reported in Block B, C and D".</t>
  </si>
  <si>
    <t>Block I</t>
  </si>
  <si>
    <t>5-9</t>
  </si>
  <si>
    <t>Updated definitions for column 13 "Ex-PFI asset": "Only select ‘Yes’ when the PFI returned or is going to return to Scottish Water in SRC21 and SRC27 periods and the project or programme is bringing the ex-PFI assets up to the (relatively) same standards as other Scottish Water assets. Select ‘No’ if the ex-PFI assets are indistinguishable from other Scottish Water assets and the project or programme is a further investment".</t>
  </si>
  <si>
    <t>Column 13 Ex-PFI asset</t>
  </si>
  <si>
    <t>5-10</t>
  </si>
  <si>
    <t>Removed the reference to "programme" in the column headings in Blocks K, L, M and N. Updated guidance document and definitions accordingly.</t>
  </si>
  <si>
    <t>5-11</t>
  </si>
  <si>
    <t>Added text to chapter 5.2 of the guidance document on the requirement to submit investment case information for projects and programmes of work.</t>
  </si>
  <si>
    <t>5-12</t>
  </si>
  <si>
    <t>Updated chapter 5.2 in the guidance document to reflect the updated materiality threshold of £6m (previously £3m) for reporting individual projects unless they are novel or contentious.</t>
  </si>
  <si>
    <t>6-1</t>
  </si>
  <si>
    <t>Added the following text to chapter 6.2 in the guidance document: "We expect Scottish Water to populate this table on an ongoing basis during the regulatory period as part of its initial and subsequent delivery plans. However, if there are any relevant initiatives that Scottish Water is aware of at the time of the business plan submission, we request that Scottish Water provide this information in the table for those initiatives as part of its business plan submission".</t>
  </si>
  <si>
    <t>6-2</t>
  </si>
  <si>
    <t>Added the following text to chapter 6.2 in the guidance document: "We also request that Scottish Water provide its overall approach to transformation in narrative form in its business plan submission".</t>
  </si>
  <si>
    <t>6-3</t>
  </si>
  <si>
    <t>Updated chapter 6.3 in the guidance document to reflect the updated materiality threshold of £6m (previously £3m) for inclusion of transformation initiatives.</t>
  </si>
  <si>
    <t>7-1</t>
  </si>
  <si>
    <t>Moved line "Projected lower PFI fee for the returning PFI" from Block A to a new separate Block B "PFI expenditure".
Added new lines in Block B on base PFI cost in 2024-25 and projected change due to flows and loads. 
Added new lines to calculate the total change in PFI expenditure and total PFI expenditure.</t>
  </si>
  <si>
    <t>Block B PFI expenditure</t>
  </si>
  <si>
    <t>7-2</t>
  </si>
  <si>
    <t>Updated scenario names from 2, 3 to B, C for consistency.</t>
  </si>
  <si>
    <t>7.10 Difference in operating expenditure - Scenario B 
7.11 Difference in operating expenditure - Scenario C
7.22 Difference in other costs - Scenario B
7.23 Difference in other costs - Scenario C</t>
  </si>
  <si>
    <t>7-3</t>
  </si>
  <si>
    <t>Updated line title from "Total" to "Total other costs" and added missing definition.</t>
  </si>
  <si>
    <t>7.21 Total other costs</t>
  </si>
  <si>
    <t>7-4</t>
  </si>
  <si>
    <t>Changed reporting unit for Block C "Other costs" from £000s to £m.</t>
  </si>
  <si>
    <t>Block C</t>
  </si>
  <si>
    <t>7-5</t>
  </si>
  <si>
    <t>Updated formatting of table to be consistent with other tables.</t>
  </si>
  <si>
    <t>8-1</t>
  </si>
  <si>
    <t>8-2</t>
  </si>
  <si>
    <t>Removed extra blank rows between lines within scenario blocks.</t>
  </si>
  <si>
    <t>9-1</t>
  </si>
  <si>
    <t>Table 10. Base Benchmarking</t>
  </si>
  <si>
    <t>10-1</t>
  </si>
  <si>
    <t>Removed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</si>
</sst>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50">
    <font>
      <sz val="11"/>
      <color theme="1"/>
      <name val="Calibri"/>
      <family val="2"/>
      <scheme val="minor"/>
    </font>
    <font>
      <b/>
      <sz val="11"/>
      <color theme="1"/>
      <name val="Calibri"/>
      <family val="2"/>
      <scheme val="minor"/>
    </font>
    <font>
      <b/>
      <sz val="15"/>
      <color theme="3"/>
      <name val="Calibri"/>
      <family val="2"/>
      <scheme val="minor"/>
    </font>
    <font>
      <sz val="11"/>
      <color theme="1"/>
      <name val="Calibri"/>
      <family val="2"/>
    </font>
    <font>
      <b/>
      <sz val="11"/>
      <name val="Calibri"/>
      <family val="2"/>
      <scheme val="minor"/>
    </font>
    <font>
      <sz val="11"/>
      <name val="Calibri"/>
      <family val="2"/>
    </font>
    <font>
      <sz val="11"/>
      <name val="Calibri"/>
      <family val="2"/>
      <scheme val="minor"/>
    </font>
    <font>
      <i/>
      <sz val="11"/>
      <color theme="1"/>
      <name val="Calibri"/>
      <family val="2"/>
      <scheme val="minor"/>
    </font>
    <font>
      <sz val="11"/>
      <color rgb="FFFF0000"/>
      <name val="Calibri"/>
      <family val="2"/>
      <scheme val="minor"/>
    </font>
    <font>
      <sz val="11"/>
      <color rgb="FF000000"/>
      <name val="Calibri"/>
      <family val="2"/>
      <scheme val="minor"/>
    </font>
    <font>
      <sz val="8"/>
      <name val="Calibri"/>
      <family val="2"/>
      <scheme val="minor"/>
    </font>
    <font>
      <sz val="10"/>
      <name val="CG Omega"/>
    </font>
    <font>
      <b/>
      <sz val="11"/>
      <color rgb="FFFF0000"/>
      <name val="Calibri"/>
      <family val="2"/>
      <scheme val="minor"/>
    </font>
    <font>
      <u/>
      <sz val="11"/>
      <color theme="10"/>
      <name val="Calibri"/>
      <family val="2"/>
      <scheme val="minor"/>
    </font>
    <font>
      <sz val="10"/>
      <name val="Arial"/>
      <family val="2"/>
    </font>
    <font>
      <sz val="10"/>
      <name val="Arial"/>
      <family val="2"/>
    </font>
    <font>
      <b/>
      <sz val="11"/>
      <color theme="1"/>
      <name val="Calibri"/>
      <family val="2"/>
    </font>
    <font>
      <b/>
      <sz val="11"/>
      <name val="Calibri"/>
      <family val="2"/>
    </font>
    <font>
      <i/>
      <sz val="11"/>
      <name val="Calibri"/>
      <family val="2"/>
    </font>
    <font>
      <sz val="11"/>
      <color rgb="FFFF0000"/>
      <name val="Calibri"/>
      <family val="2"/>
    </font>
    <font>
      <sz val="12"/>
      <color theme="1"/>
      <name val="Calibri"/>
      <family val="2"/>
      <scheme val="minor"/>
    </font>
    <font>
      <sz val="11"/>
      <color theme="1"/>
      <name val="Arial"/>
      <family val="2"/>
    </font>
    <font>
      <i/>
      <sz val="11"/>
      <name val="Calibri"/>
      <family val="2"/>
      <scheme val="minor"/>
    </font>
    <font>
      <sz val="12"/>
      <color theme="0"/>
      <name val="Calibri"/>
      <family val="2"/>
      <scheme val="minor"/>
    </font>
    <font>
      <b/>
      <sz val="12"/>
      <name val="Calibri"/>
      <family val="2"/>
      <scheme val="minor"/>
    </font>
    <font>
      <sz val="11"/>
      <color theme="0"/>
      <name val="Calibri"/>
      <family val="2"/>
      <scheme val="minor"/>
    </font>
    <font>
      <b/>
      <sz val="13"/>
      <color theme="3"/>
      <name val="Arial"/>
      <family val="2"/>
    </font>
    <font>
      <sz val="11"/>
      <color theme="9"/>
      <name val="Calibri"/>
      <family val="2"/>
      <scheme val="minor"/>
    </font>
    <font>
      <b/>
      <sz val="12"/>
      <color theme="1"/>
      <name val="Calibri"/>
      <family val="2"/>
      <scheme val="minor"/>
    </font>
    <font>
      <i/>
      <sz val="11"/>
      <color rgb="FFFF0000"/>
      <name val="Calibri"/>
      <family val="2"/>
      <scheme val="minor"/>
    </font>
    <font>
      <i/>
      <sz val="11"/>
      <color rgb="FF00B0F0"/>
      <name val="Calibri"/>
      <family val="2"/>
      <scheme val="minor"/>
    </font>
    <font>
      <b/>
      <vertAlign val="superscript"/>
      <sz val="11"/>
      <name val="Calibri"/>
      <family val="2"/>
      <scheme val="minor"/>
    </font>
    <font>
      <b/>
      <sz val="20"/>
      <color theme="1"/>
      <name val="Calibri"/>
      <family val="2"/>
    </font>
    <font>
      <b/>
      <vertAlign val="superscript"/>
      <sz val="11"/>
      <name val="Calibri"/>
      <family val="2"/>
    </font>
    <font>
      <sz val="11"/>
      <color rgb="FF444444"/>
      <name val="Calibri"/>
      <family val="2"/>
      <scheme val="minor"/>
    </font>
    <font>
      <b/>
      <sz val="20"/>
      <color theme="1"/>
      <name val="Calibri"/>
      <family val="2"/>
      <scheme val="minor"/>
    </font>
    <font>
      <b/>
      <sz val="20"/>
      <name val="Calibri"/>
      <family val="2"/>
      <scheme val="minor"/>
    </font>
    <font>
      <sz val="11"/>
      <color theme="1"/>
      <name val="Calibri"/>
      <family val="2"/>
      <scheme val="minor"/>
    </font>
    <font>
      <sz val="11"/>
      <color theme="1"/>
      <name val="Calibri"/>
      <family val="2"/>
    </font>
    <font>
      <b/>
      <sz val="11"/>
      <color theme="1"/>
      <name val="Calibri"/>
      <family val="2"/>
    </font>
    <font>
      <sz val="11"/>
      <color rgb="FFFF0000"/>
      <name val="Calibri"/>
      <family val="2"/>
    </font>
    <font>
      <sz val="11"/>
      <name val="Calibri"/>
      <family val="2"/>
    </font>
    <font>
      <b/>
      <sz val="20"/>
      <name val="Calibri"/>
      <family val="2"/>
    </font>
    <font>
      <sz val="12"/>
      <color theme="1"/>
      <name val="Calibri"/>
    </font>
    <font>
      <b/>
      <sz val="20"/>
      <color theme="1"/>
      <name val="Calibri"/>
    </font>
    <font>
      <b/>
      <sz val="12"/>
      <color theme="1"/>
      <name val="Calibri"/>
    </font>
    <font>
      <b/>
      <i/>
      <sz val="12"/>
      <color rgb="FFFF0000"/>
      <name val="Calibri"/>
    </font>
    <font>
      <sz val="12"/>
      <name val="Calibri"/>
    </font>
    <font>
      <sz val="12"/>
      <color theme="1"/>
      <name val="Calibri"/>
      <family val="2"/>
    </font>
    <font>
      <sz val="12"/>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7">
    <border>
      <left/>
      <right/>
      <top/>
      <bottom/>
      <diagonal/>
    </border>
    <border>
      <left/>
      <right/>
      <top/>
      <bottom style="thick">
        <color theme="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tint="0.499984740745262"/>
      </bottom>
      <diagonal/>
    </border>
    <border>
      <left/>
      <right style="thin">
        <color indexed="64"/>
      </right>
      <top/>
      <bottom/>
      <diagonal/>
    </border>
    <border>
      <left/>
      <right style="thin">
        <color indexed="64"/>
      </right>
      <top style="thin">
        <color indexed="64"/>
      </top>
      <bottom/>
      <diagonal/>
    </border>
  </borders>
  <cellStyleXfs count="13">
    <xf numFmtId="0" fontId="0" fillId="0" borderId="0"/>
    <xf numFmtId="0" fontId="2" fillId="0" borderId="1" applyNumberFormat="0" applyFill="0" applyAlignment="0" applyProtection="0"/>
    <xf numFmtId="0" fontId="13" fillId="0" borderId="0" applyNumberFormat="0" applyFill="0" applyBorder="0" applyAlignment="0" applyProtection="0"/>
    <xf numFmtId="0" fontId="11" fillId="0" borderId="0"/>
    <xf numFmtId="0" fontId="15" fillId="0" borderId="0"/>
    <xf numFmtId="0" fontId="15" fillId="0" borderId="0"/>
    <xf numFmtId="0" fontId="21" fillId="0" borderId="0"/>
    <xf numFmtId="0" fontId="14" fillId="0" borderId="0"/>
    <xf numFmtId="0" fontId="21" fillId="0" borderId="0"/>
    <xf numFmtId="0" fontId="26" fillId="0" borderId="14" applyNumberFormat="0" applyFill="0" applyAlignment="0" applyProtection="0"/>
    <xf numFmtId="0" fontId="21" fillId="0" borderId="0"/>
    <xf numFmtId="0" fontId="21" fillId="0" borderId="0"/>
    <xf numFmtId="9" fontId="37" fillId="0" borderId="0" applyFont="0" applyFill="0" applyBorder="0" applyAlignment="0" applyProtection="0"/>
  </cellStyleXfs>
  <cellXfs count="411">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xf numFmtId="0" fontId="0" fillId="0" borderId="3" xfId="0" applyBorder="1"/>
    <xf numFmtId="0" fontId="8" fillId="0" borderId="0" xfId="0" applyFont="1"/>
    <xf numFmtId="0" fontId="1" fillId="0" borderId="0" xfId="0" applyFont="1"/>
    <xf numFmtId="0" fontId="3" fillId="0" borderId="0" xfId="0" applyFont="1" applyAlignment="1">
      <alignment horizontal="left"/>
    </xf>
    <xf numFmtId="0" fontId="5" fillId="0" borderId="0" xfId="0" applyFont="1"/>
    <xf numFmtId="0" fontId="16" fillId="0" borderId="0" xfId="0" applyFont="1" applyAlignment="1">
      <alignment horizontal="center" vertical="center"/>
    </xf>
    <xf numFmtId="0" fontId="19" fillId="0" borderId="0" xfId="0" applyFont="1" applyAlignment="1">
      <alignment horizontal="left"/>
    </xf>
    <xf numFmtId="0" fontId="6" fillId="0" borderId="0" xfId="0" applyFont="1"/>
    <xf numFmtId="0" fontId="4" fillId="0" borderId="0" xfId="0" applyFont="1"/>
    <xf numFmtId="0" fontId="0" fillId="0" borderId="5" xfId="0" applyBorder="1"/>
    <xf numFmtId="0" fontId="9" fillId="0" borderId="3" xfId="0" applyFont="1" applyBorder="1" applyAlignment="1" applyProtection="1">
      <alignment horizontal="left" vertical="center" wrapText="1"/>
      <protection locked="0"/>
    </xf>
    <xf numFmtId="0" fontId="6" fillId="0" borderId="3" xfId="0" applyFont="1" applyBorder="1" applyAlignment="1">
      <alignment vertical="top" wrapText="1"/>
    </xf>
    <xf numFmtId="0" fontId="6" fillId="0" borderId="0" xfId="0" applyFont="1" applyAlignment="1">
      <alignment horizontal="left"/>
    </xf>
    <xf numFmtId="0" fontId="5" fillId="0" borderId="0" xfId="0" applyFont="1" applyAlignment="1">
      <alignment horizontal="left"/>
    </xf>
    <xf numFmtId="0" fontId="6" fillId="0" borderId="3" xfId="0" applyFont="1" applyBorder="1" applyAlignment="1" applyProtection="1">
      <alignment horizontal="left" vertical="center" wrapText="1"/>
      <protection locked="0"/>
    </xf>
    <xf numFmtId="0" fontId="5" fillId="0" borderId="0" xfId="0" applyFont="1" applyAlignment="1">
      <alignment horizontal="left" indent="1"/>
    </xf>
    <xf numFmtId="0" fontId="6" fillId="0" borderId="3" xfId="0" applyFont="1" applyBorder="1" applyAlignment="1">
      <alignment vertical="top"/>
    </xf>
    <xf numFmtId="0" fontId="1" fillId="0" borderId="0" xfId="0" applyFont="1" applyAlignment="1">
      <alignment vertical="center"/>
    </xf>
    <xf numFmtId="0" fontId="29" fillId="0" borderId="0" xfId="0" applyFont="1"/>
    <xf numFmtId="0" fontId="4" fillId="7"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7" borderId="3" xfId="0" applyFont="1" applyFill="1" applyBorder="1" applyAlignment="1">
      <alignment horizontal="left" vertical="center" wrapText="1"/>
    </xf>
    <xf numFmtId="0" fontId="4" fillId="7" borderId="5" xfId="0" applyFont="1" applyFill="1" applyBorder="1" applyAlignment="1">
      <alignment horizontal="center" vertical="center" wrapText="1"/>
    </xf>
    <xf numFmtId="0" fontId="16"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5" fillId="0" borderId="3" xfId="0" applyFont="1" applyBorder="1" applyAlignment="1">
      <alignment vertical="top" wrapText="1"/>
    </xf>
    <xf numFmtId="0" fontId="3" fillId="5" borderId="3" xfId="0" applyFont="1" applyFill="1" applyBorder="1" applyAlignment="1">
      <alignment horizontal="center" vertical="center"/>
    </xf>
    <xf numFmtId="0" fontId="4" fillId="7" borderId="4" xfId="0" applyFont="1" applyFill="1" applyBorder="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0" fillId="0" borderId="3" xfId="0" applyBorder="1" applyAlignment="1">
      <alignment vertical="top" wrapText="1"/>
    </xf>
    <xf numFmtId="0" fontId="32" fillId="0" borderId="0" xfId="0" applyFont="1"/>
    <xf numFmtId="0" fontId="16" fillId="0" borderId="0" xfId="0" applyFont="1" applyAlignment="1">
      <alignment vertical="center"/>
    </xf>
    <xf numFmtId="0" fontId="16" fillId="7" borderId="3" xfId="0" applyFont="1" applyFill="1" applyBorder="1" applyAlignment="1">
      <alignment horizontal="left" vertical="center"/>
    </xf>
    <xf numFmtId="0" fontId="17" fillId="7" borderId="3" xfId="0" applyFont="1" applyFill="1" applyBorder="1" applyAlignment="1">
      <alignment horizontal="center" vertical="center"/>
    </xf>
    <xf numFmtId="0" fontId="17" fillId="7" borderId="3" xfId="5" applyFont="1" applyFill="1" applyBorder="1" applyAlignment="1">
      <alignment horizontal="left" vertical="center"/>
    </xf>
    <xf numFmtId="0" fontId="17" fillId="7" borderId="3" xfId="5" applyFont="1" applyFill="1" applyBorder="1" applyAlignment="1">
      <alignment horizontal="left" vertical="center" wrapText="1"/>
    </xf>
    <xf numFmtId="0" fontId="17" fillId="5" borderId="3" xfId="5" applyFont="1" applyFill="1" applyBorder="1" applyAlignment="1">
      <alignment horizontal="center" vertical="center"/>
    </xf>
    <xf numFmtId="0" fontId="17" fillId="5" borderId="3" xfId="5" applyFont="1" applyFill="1" applyBorder="1" applyAlignment="1">
      <alignment horizontal="left" vertical="center"/>
    </xf>
    <xf numFmtId="0" fontId="5" fillId="0" borderId="0" xfId="0" applyFont="1" applyAlignment="1">
      <alignment vertical="top"/>
    </xf>
    <xf numFmtId="0" fontId="19" fillId="0" borderId="0" xfId="0" applyFont="1" applyAlignment="1">
      <alignment vertical="top"/>
    </xf>
    <xf numFmtId="0" fontId="3" fillId="0" borderId="3" xfId="0" quotePrefix="1" applyFont="1" applyBorder="1" applyAlignment="1">
      <alignment vertical="top"/>
    </xf>
    <xf numFmtId="0" fontId="5" fillId="0" borderId="3" xfId="0" applyFont="1" applyBorder="1" applyAlignment="1">
      <alignment horizontal="left" vertical="top"/>
    </xf>
    <xf numFmtId="0" fontId="5" fillId="0" borderId="3" xfId="0" applyFont="1" applyBorder="1" applyAlignment="1">
      <alignment vertical="top"/>
    </xf>
    <xf numFmtId="0" fontId="18" fillId="0" borderId="3" xfId="0" applyFont="1" applyBorder="1" applyAlignment="1">
      <alignment vertical="top"/>
    </xf>
    <xf numFmtId="0" fontId="17" fillId="0" borderId="3" xfId="0" applyFont="1" applyBorder="1" applyAlignment="1">
      <alignment vertical="top"/>
    </xf>
    <xf numFmtId="0" fontId="5" fillId="0" borderId="3" xfId="0" applyFont="1" applyBorder="1" applyAlignment="1">
      <alignment horizontal="left" vertical="top" wrapText="1"/>
    </xf>
    <xf numFmtId="0" fontId="16" fillId="5" borderId="3" xfId="0" applyFont="1" applyFill="1" applyBorder="1" applyAlignment="1">
      <alignment horizontal="center" vertical="center"/>
    </xf>
    <xf numFmtId="165" fontId="0" fillId="0" borderId="3" xfId="0" applyNumberFormat="1" applyBorder="1" applyAlignment="1">
      <alignment vertical="top"/>
    </xf>
    <xf numFmtId="14" fontId="0" fillId="0" borderId="3" xfId="0" applyNumberFormat="1" applyBorder="1" applyAlignment="1">
      <alignment vertical="top"/>
    </xf>
    <xf numFmtId="3" fontId="0" fillId="0" borderId="3" xfId="0" applyNumberFormat="1" applyBorder="1" applyAlignment="1">
      <alignment vertical="top"/>
    </xf>
    <xf numFmtId="10" fontId="0" fillId="0" borderId="3" xfId="0" applyNumberFormat="1" applyBorder="1" applyAlignment="1">
      <alignment vertical="top"/>
    </xf>
    <xf numFmtId="165" fontId="1" fillId="8" borderId="3" xfId="0" applyNumberFormat="1" applyFont="1" applyFill="1" applyBorder="1" applyAlignment="1">
      <alignment vertical="top"/>
    </xf>
    <xf numFmtId="165" fontId="1" fillId="5" borderId="3" xfId="0" applyNumberFormat="1" applyFont="1" applyFill="1" applyBorder="1" applyAlignment="1">
      <alignment vertical="top"/>
    </xf>
    <xf numFmtId="0" fontId="4" fillId="7" borderId="5" xfId="0" applyFont="1" applyFill="1" applyBorder="1" applyAlignment="1">
      <alignment horizontal="left" vertical="center" wrapText="1"/>
    </xf>
    <xf numFmtId="0" fontId="13" fillId="0" borderId="0" xfId="2"/>
    <xf numFmtId="0" fontId="34" fillId="0" borderId="0" xfId="0" applyFont="1"/>
    <xf numFmtId="0" fontId="35" fillId="0" borderId="0" xfId="0" applyFont="1" applyAlignment="1">
      <alignment vertical="top"/>
    </xf>
    <xf numFmtId="0" fontId="1" fillId="0" borderId="3" xfId="0" applyFont="1" applyBorder="1" applyAlignment="1">
      <alignment vertical="top"/>
    </xf>
    <xf numFmtId="0" fontId="0" fillId="0" borderId="3" xfId="0" quotePrefix="1" applyBorder="1" applyAlignment="1">
      <alignment vertical="top"/>
    </xf>
    <xf numFmtId="0" fontId="0" fillId="0" borderId="3" xfId="0" applyBorder="1" applyAlignment="1">
      <alignment vertical="top"/>
    </xf>
    <xf numFmtId="3" fontId="1" fillId="8" borderId="3" xfId="0" applyNumberFormat="1" applyFont="1" applyFill="1" applyBorder="1" applyAlignment="1">
      <alignment vertical="top"/>
    </xf>
    <xf numFmtId="10" fontId="0" fillId="8" borderId="3" xfId="0" applyNumberFormat="1" applyFill="1" applyBorder="1" applyAlignment="1">
      <alignment vertical="top"/>
    </xf>
    <xf numFmtId="0" fontId="1" fillId="0" borderId="0" xfId="0" applyFont="1" applyAlignment="1">
      <alignment vertical="top"/>
    </xf>
    <xf numFmtId="165" fontId="0" fillId="0" borderId="4" xfId="0" applyNumberFormat="1" applyBorder="1" applyAlignment="1">
      <alignment vertical="top"/>
    </xf>
    <xf numFmtId="0" fontId="1" fillId="7" borderId="3" xfId="0" applyFont="1" applyFill="1" applyBorder="1" applyAlignment="1">
      <alignment horizontal="center" vertical="center"/>
    </xf>
    <xf numFmtId="0" fontId="16" fillId="0" borderId="0" xfId="0" applyFont="1"/>
    <xf numFmtId="0" fontId="1" fillId="7" borderId="5" xfId="0" applyFont="1" applyFill="1" applyBorder="1"/>
    <xf numFmtId="0" fontId="1" fillId="7" borderId="5" xfId="0" applyFont="1" applyFill="1" applyBorder="1" applyAlignment="1">
      <alignment vertical="center"/>
    </xf>
    <xf numFmtId="0" fontId="4" fillId="7" borderId="3" xfId="0" applyFont="1" applyFill="1" applyBorder="1" applyAlignment="1">
      <alignment vertical="center"/>
    </xf>
    <xf numFmtId="0" fontId="4" fillId="7" borderId="5" xfId="0" applyFont="1" applyFill="1" applyBorder="1" applyAlignment="1">
      <alignment vertical="center"/>
    </xf>
    <xf numFmtId="0" fontId="4" fillId="7" borderId="11"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6" fillId="0" borderId="10" xfId="0" applyFont="1" applyBorder="1" applyAlignment="1">
      <alignment vertical="top"/>
    </xf>
    <xf numFmtId="0" fontId="1" fillId="0" borderId="4" xfId="0" applyFont="1" applyBorder="1" applyAlignment="1">
      <alignment vertical="top"/>
    </xf>
    <xf numFmtId="0" fontId="8" fillId="0" borderId="3" xfId="0" applyFont="1" applyBorder="1" applyAlignment="1">
      <alignment vertical="top"/>
    </xf>
    <xf numFmtId="0" fontId="22" fillId="0" borderId="3" xfId="0" applyFont="1" applyBorder="1" applyAlignment="1">
      <alignment vertical="top"/>
    </xf>
    <xf numFmtId="0" fontId="7" fillId="0" borderId="3" xfId="0" applyFont="1" applyBorder="1" applyAlignment="1">
      <alignment vertical="top"/>
    </xf>
    <xf numFmtId="0" fontId="1" fillId="0" borderId="5" xfId="0" applyFont="1" applyBorder="1" applyAlignment="1">
      <alignment vertical="top" wrapText="1"/>
    </xf>
    <xf numFmtId="0" fontId="1" fillId="0" borderId="3" xfId="0" applyFont="1" applyBorder="1" applyAlignment="1">
      <alignment vertical="top" wrapText="1"/>
    </xf>
    <xf numFmtId="0" fontId="0" fillId="0" borderId="4" xfId="0" applyBorder="1" applyAlignment="1">
      <alignment vertical="top" wrapText="1"/>
    </xf>
    <xf numFmtId="0" fontId="6" fillId="0" borderId="6" xfId="0" quotePrefix="1" applyFont="1" applyBorder="1" applyAlignment="1">
      <alignment vertical="top"/>
    </xf>
    <xf numFmtId="0" fontId="4" fillId="0" borderId="3" xfId="0" applyFont="1" applyBorder="1" applyAlignment="1">
      <alignment vertical="top" wrapText="1"/>
    </xf>
    <xf numFmtId="0" fontId="0" fillId="0" borderId="0" xfId="0" applyAlignment="1">
      <alignment horizontal="left" vertical="center"/>
    </xf>
    <xf numFmtId="0" fontId="25" fillId="0" borderId="0" xfId="0" applyFont="1" applyAlignment="1">
      <alignment horizontal="center" vertical="center"/>
    </xf>
    <xf numFmtId="0" fontId="36" fillId="0" borderId="0" xfId="0" applyFont="1" applyAlignment="1">
      <alignment horizontal="left"/>
    </xf>
    <xf numFmtId="0" fontId="20" fillId="0" borderId="3" xfId="0" applyFont="1" applyBorder="1" applyAlignment="1">
      <alignment vertical="top"/>
    </xf>
    <xf numFmtId="3" fontId="20" fillId="0" borderId="3" xfId="0" applyNumberFormat="1" applyFont="1" applyBorder="1" applyAlignment="1">
      <alignment vertical="top"/>
    </xf>
    <xf numFmtId="165" fontId="20" fillId="0" borderId="3" xfId="0" applyNumberFormat="1" applyFont="1" applyBorder="1" applyAlignment="1">
      <alignment vertical="top"/>
    </xf>
    <xf numFmtId="0" fontId="0" fillId="2" borderId="3" xfId="0" applyFill="1" applyBorder="1" applyAlignment="1">
      <alignment vertical="top"/>
    </xf>
    <xf numFmtId="0" fontId="1" fillId="2" borderId="3" xfId="0" applyFont="1" applyFill="1" applyBorder="1" applyAlignment="1">
      <alignment vertical="top"/>
    </xf>
    <xf numFmtId="3" fontId="9" fillId="0" borderId="3" xfId="0" applyNumberFormat="1" applyFont="1" applyBorder="1" applyAlignment="1" applyProtection="1">
      <alignment horizontal="center" vertical="top" wrapText="1"/>
      <protection locked="0"/>
    </xf>
    <xf numFmtId="165" fontId="9" fillId="0" borderId="3" xfId="0" applyNumberFormat="1" applyFont="1" applyBorder="1" applyAlignment="1" applyProtection="1">
      <alignment horizontal="center" vertical="top" wrapText="1"/>
      <protection locked="0"/>
    </xf>
    <xf numFmtId="0" fontId="0" fillId="0" borderId="0" xfId="0" applyAlignment="1" applyProtection="1">
      <alignment vertical="top"/>
      <protection locked="0"/>
    </xf>
    <xf numFmtId="165" fontId="9" fillId="0" borderId="4" xfId="0" applyNumberFormat="1" applyFont="1" applyBorder="1" applyAlignment="1" applyProtection="1">
      <alignment horizontal="center" vertical="top" wrapText="1"/>
      <protection locked="0"/>
    </xf>
    <xf numFmtId="3" fontId="0" fillId="0" borderId="4" xfId="0" applyNumberFormat="1" applyBorder="1" applyAlignment="1">
      <alignment vertical="top"/>
    </xf>
    <xf numFmtId="0" fontId="9" fillId="0" borderId="3" xfId="0" quotePrefix="1" applyFont="1" applyBorder="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6" fillId="0" borderId="0" xfId="0" applyFont="1" applyAlignment="1" applyProtection="1">
      <alignment horizontal="left" vertical="top" wrapText="1"/>
      <protection locked="0"/>
    </xf>
    <xf numFmtId="3" fontId="9" fillId="0" borderId="0" xfId="0" applyNumberFormat="1" applyFont="1" applyAlignment="1" applyProtection="1">
      <alignment horizontal="center" vertical="top" wrapText="1"/>
      <protection locked="0"/>
    </xf>
    <xf numFmtId="3" fontId="28" fillId="0" borderId="0" xfId="0" applyNumberFormat="1" applyFont="1" applyAlignment="1">
      <alignment vertical="top"/>
    </xf>
    <xf numFmtId="165" fontId="9" fillId="0" borderId="0" xfId="0" applyNumberFormat="1" applyFont="1" applyAlignment="1" applyProtection="1">
      <alignment horizontal="center" vertical="top" wrapText="1"/>
      <protection locked="0"/>
    </xf>
    <xf numFmtId="165" fontId="28" fillId="0" borderId="0" xfId="0" applyNumberFormat="1" applyFont="1" applyAlignment="1">
      <alignment vertical="top"/>
    </xf>
    <xf numFmtId="0" fontId="0" fillId="0" borderId="4" xfId="0" applyBorder="1" applyAlignment="1">
      <alignment horizontal="left" vertical="center" wrapText="1"/>
    </xf>
    <xf numFmtId="0" fontId="0" fillId="0" borderId="3" xfId="0" applyBorder="1" applyAlignment="1">
      <alignment horizontal="left" vertical="center" wrapText="1"/>
    </xf>
    <xf numFmtId="0" fontId="4" fillId="7" borderId="3" xfId="0" applyFont="1" applyFill="1" applyBorder="1" applyAlignment="1">
      <alignment horizontal="left" vertical="center"/>
    </xf>
    <xf numFmtId="0" fontId="24" fillId="0" borderId="0" xfId="6" applyFont="1" applyAlignment="1">
      <alignment vertical="center" wrapText="1"/>
    </xf>
    <xf numFmtId="0" fontId="24" fillId="0" borderId="0" xfId="6" applyFont="1" applyAlignment="1">
      <alignment vertical="center"/>
    </xf>
    <xf numFmtId="3" fontId="28" fillId="8" borderId="3" xfId="0" applyNumberFormat="1" applyFont="1" applyFill="1" applyBorder="1" applyAlignment="1">
      <alignment vertical="top"/>
    </xf>
    <xf numFmtId="165" fontId="28" fillId="8" borderId="3" xfId="0" applyNumberFormat="1" applyFont="1" applyFill="1" applyBorder="1" applyAlignment="1">
      <alignment vertical="top"/>
    </xf>
    <xf numFmtId="3" fontId="28" fillId="8" borderId="4" xfId="0" applyNumberFormat="1" applyFont="1" applyFill="1" applyBorder="1" applyAlignment="1">
      <alignment vertical="top"/>
    </xf>
    <xf numFmtId="165" fontId="28" fillId="8" borderId="4" xfId="0" applyNumberFormat="1" applyFont="1" applyFill="1" applyBorder="1" applyAlignment="1">
      <alignment vertical="top"/>
    </xf>
    <xf numFmtId="0" fontId="35" fillId="0" borderId="0" xfId="0" applyFont="1"/>
    <xf numFmtId="0" fontId="3" fillId="0" borderId="3" xfId="0" applyFont="1" applyBorder="1"/>
    <xf numFmtId="0" fontId="4" fillId="7" borderId="3" xfId="0" applyFont="1" applyFill="1" applyBorder="1" applyAlignment="1">
      <alignment wrapText="1"/>
    </xf>
    <xf numFmtId="0" fontId="4" fillId="7" borderId="3" xfId="0" applyFont="1" applyFill="1" applyBorder="1" applyAlignment="1">
      <alignment vertical="center" wrapText="1"/>
    </xf>
    <xf numFmtId="49" fontId="35" fillId="0" borderId="0" xfId="0" applyNumberFormat="1" applyFont="1"/>
    <xf numFmtId="0" fontId="0" fillId="0" borderId="0" xfId="0" quotePrefix="1"/>
    <xf numFmtId="0" fontId="0" fillId="0" borderId="3" xfId="0" applyBorder="1" applyAlignment="1">
      <alignment horizontal="left" vertical="top" wrapText="1"/>
    </xf>
    <xf numFmtId="0" fontId="9" fillId="0" borderId="4"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6" fillId="0" borderId="0" xfId="0" applyFont="1" applyAlignment="1">
      <alignment vertical="top"/>
    </xf>
    <xf numFmtId="0" fontId="27" fillId="0" borderId="0" xfId="0" applyFont="1" applyAlignment="1">
      <alignment vertical="top"/>
    </xf>
    <xf numFmtId="0" fontId="12" fillId="0" borderId="0" xfId="0" applyFont="1" applyAlignment="1">
      <alignment vertical="top"/>
    </xf>
    <xf numFmtId="0" fontId="25" fillId="0" borderId="0" xfId="7" applyFont="1" applyAlignment="1">
      <alignment horizontal="center" vertical="top" wrapText="1"/>
    </xf>
    <xf numFmtId="0" fontId="27" fillId="0" borderId="0" xfId="7" applyFont="1" applyAlignment="1">
      <alignment horizontal="center" vertical="top" wrapText="1"/>
    </xf>
    <xf numFmtId="0" fontId="6" fillId="0" borderId="6" xfId="0" applyFont="1" applyBorder="1" applyAlignment="1" applyProtection="1">
      <alignment horizontal="left" vertical="top" wrapText="1"/>
      <protection locked="0"/>
    </xf>
    <xf numFmtId="17" fontId="6" fillId="0" borderId="3" xfId="0" applyNumberFormat="1" applyFont="1" applyBorder="1" applyAlignment="1">
      <alignment vertical="top"/>
    </xf>
    <xf numFmtId="0" fontId="30" fillId="0" borderId="3" xfId="0" applyFont="1" applyBorder="1" applyAlignment="1">
      <alignment vertical="top"/>
    </xf>
    <xf numFmtId="164" fontId="6" fillId="0" borderId="3" xfId="0" applyNumberFormat="1" applyFont="1" applyBorder="1" applyAlignment="1" applyProtection="1">
      <alignment horizontal="center" vertical="top" wrapText="1"/>
      <protection locked="0"/>
    </xf>
    <xf numFmtId="10" fontId="6" fillId="0" borderId="0" xfId="0" applyNumberFormat="1" applyFont="1" applyAlignment="1">
      <alignment vertical="top"/>
    </xf>
    <xf numFmtId="0" fontId="25" fillId="0" borderId="0" xfId="7" applyFont="1" applyAlignment="1">
      <alignment vertical="top" wrapText="1"/>
    </xf>
    <xf numFmtId="0" fontId="1" fillId="0" borderId="3" xfId="0" quotePrefix="1" applyFont="1" applyBorder="1" applyAlignment="1">
      <alignment vertical="top"/>
    </xf>
    <xf numFmtId="0" fontId="1" fillId="0" borderId="3" xfId="0" applyFont="1" applyBorder="1"/>
    <xf numFmtId="0" fontId="1" fillId="7" borderId="3" xfId="0" applyFont="1" applyFill="1" applyBorder="1"/>
    <xf numFmtId="0" fontId="1" fillId="0" borderId="5" xfId="0" applyFont="1" applyBorder="1"/>
    <xf numFmtId="0" fontId="1" fillId="5" borderId="3" xfId="0" applyFont="1" applyFill="1" applyBorder="1" applyAlignment="1">
      <alignment vertical="top"/>
    </xf>
    <xf numFmtId="0" fontId="0" fillId="0" borderId="4" xfId="0" applyBorder="1" applyAlignment="1">
      <alignment horizontal="left" vertical="top"/>
    </xf>
    <xf numFmtId="0" fontId="0" fillId="0" borderId="3" xfId="0" applyBorder="1" applyAlignment="1">
      <alignment horizontal="left" vertical="top"/>
    </xf>
    <xf numFmtId="0" fontId="0" fillId="4" borderId="3" xfId="0" applyFill="1" applyBorder="1" applyAlignment="1" applyProtection="1">
      <alignment horizontal="left" vertical="top"/>
      <protection locked="0"/>
    </xf>
    <xf numFmtId="0" fontId="6" fillId="0" borderId="3" xfId="0" quotePrefix="1" applyFont="1" applyBorder="1" applyAlignment="1">
      <alignment vertical="top"/>
    </xf>
    <xf numFmtId="0" fontId="6" fillId="0" borderId="7" xfId="0" applyFont="1" applyBorder="1" applyAlignment="1">
      <alignment vertical="top"/>
    </xf>
    <xf numFmtId="0" fontId="0" fillId="0" borderId="2" xfId="0" applyBorder="1"/>
    <xf numFmtId="0" fontId="4" fillId="7" borderId="3" xfId="6" applyFont="1" applyFill="1" applyBorder="1" applyAlignment="1">
      <alignment horizontal="center" vertical="center" wrapText="1"/>
    </xf>
    <xf numFmtId="165" fontId="1" fillId="8" borderId="5" xfId="0" applyNumberFormat="1" applyFont="1" applyFill="1" applyBorder="1" applyAlignment="1">
      <alignment vertical="top"/>
    </xf>
    <xf numFmtId="165" fontId="1" fillId="8" borderId="4" xfId="0" applyNumberFormat="1" applyFont="1" applyFill="1" applyBorder="1" applyAlignment="1">
      <alignment vertical="top"/>
    </xf>
    <xf numFmtId="3" fontId="1" fillId="8" borderId="7" xfId="0" applyNumberFormat="1" applyFont="1" applyFill="1" applyBorder="1" applyAlignment="1">
      <alignment vertical="top"/>
    </xf>
    <xf numFmtId="0" fontId="0" fillId="0" borderId="3" xfId="0" applyBorder="1" applyAlignment="1">
      <alignment horizontal="left" vertical="center"/>
    </xf>
    <xf numFmtId="3" fontId="0" fillId="5" borderId="3" xfId="0" applyNumberFormat="1" applyFill="1" applyBorder="1" applyAlignment="1">
      <alignment vertical="top"/>
    </xf>
    <xf numFmtId="0" fontId="1" fillId="7" borderId="4" xfId="0" applyFont="1" applyFill="1" applyBorder="1" applyAlignment="1">
      <alignment horizontal="center" vertical="center"/>
    </xf>
    <xf numFmtId="0" fontId="1" fillId="7" borderId="11" xfId="0" applyFont="1" applyFill="1" applyBorder="1" applyAlignment="1">
      <alignment vertical="center"/>
    </xf>
    <xf numFmtId="0" fontId="4" fillId="7" borderId="6" xfId="6" applyFont="1" applyFill="1" applyBorder="1" applyAlignment="1">
      <alignment horizontal="center" vertical="center" wrapText="1"/>
    </xf>
    <xf numFmtId="0" fontId="4" fillId="7" borderId="3" xfId="5" applyFont="1" applyFill="1" applyBorder="1" applyAlignment="1">
      <alignment horizontal="left" vertical="center" wrapText="1"/>
    </xf>
    <xf numFmtId="0" fontId="4" fillId="7" borderId="3" xfId="7" applyFont="1" applyFill="1" applyBorder="1" applyAlignment="1">
      <alignment horizontal="left" vertical="center" wrapText="1"/>
    </xf>
    <xf numFmtId="0" fontId="38" fillId="0" borderId="0" xfId="0" applyFont="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39" fillId="0" borderId="0" xfId="0" applyFont="1" applyAlignment="1">
      <alignment vertical="center"/>
    </xf>
    <xf numFmtId="0" fontId="3" fillId="0" borderId="6" xfId="0" quotePrefix="1" applyFont="1" applyBorder="1" applyAlignment="1">
      <alignment vertical="top"/>
    </xf>
    <xf numFmtId="0" fontId="16" fillId="0" borderId="6" xfId="0" quotePrefix="1" applyFont="1" applyBorder="1" applyAlignment="1">
      <alignment vertical="top"/>
    </xf>
    <xf numFmtId="0" fontId="38" fillId="0" borderId="0" xfId="0" applyFont="1" applyAlignment="1">
      <alignment vertical="top"/>
    </xf>
    <xf numFmtId="0" fontId="4" fillId="7" borderId="3" xfId="5" applyFont="1" applyFill="1" applyBorder="1" applyAlignment="1">
      <alignment horizontal="center" vertical="center" wrapText="1"/>
    </xf>
    <xf numFmtId="0" fontId="4" fillId="5" borderId="3" xfId="7" applyFont="1" applyFill="1" applyBorder="1" applyAlignment="1">
      <alignment horizontal="center" vertical="center"/>
    </xf>
    <xf numFmtId="49" fontId="6" fillId="0" borderId="3" xfId="0" quotePrefix="1"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3" xfId="0" applyFont="1" applyBorder="1" applyAlignment="1">
      <alignment horizontal="left" vertical="top"/>
    </xf>
    <xf numFmtId="3" fontId="0" fillId="0" borderId="6" xfId="0" applyNumberFormat="1" applyBorder="1" applyAlignment="1">
      <alignment vertical="top"/>
    </xf>
    <xf numFmtId="4" fontId="0" fillId="0" borderId="3" xfId="0" applyNumberFormat="1" applyBorder="1" applyAlignment="1">
      <alignment vertical="top"/>
    </xf>
    <xf numFmtId="9" fontId="0" fillId="0" borderId="0" xfId="12" applyFont="1" applyAlignment="1">
      <alignment vertical="top"/>
    </xf>
    <xf numFmtId="9" fontId="1" fillId="5" borderId="3" xfId="12" applyFont="1" applyFill="1" applyBorder="1" applyAlignment="1">
      <alignment vertical="top"/>
    </xf>
    <xf numFmtId="9" fontId="0" fillId="0" borderId="3" xfId="12" applyFont="1" applyBorder="1" applyAlignment="1">
      <alignment vertical="top"/>
    </xf>
    <xf numFmtId="9" fontId="6" fillId="0" borderId="0" xfId="12" applyFont="1" applyAlignment="1">
      <alignment vertical="top"/>
    </xf>
    <xf numFmtId="0" fontId="4" fillId="7" borderId="3" xfId="12" applyNumberFormat="1" applyFont="1" applyFill="1" applyBorder="1" applyAlignment="1">
      <alignment vertical="center" wrapText="1"/>
    </xf>
    <xf numFmtId="0" fontId="0" fillId="0" borderId="6" xfId="0" applyBorder="1" applyAlignment="1">
      <alignment horizontal="left" vertical="top" wrapText="1"/>
    </xf>
    <xf numFmtId="0" fontId="4" fillId="5" borderId="3" xfId="5" applyFont="1" applyFill="1" applyBorder="1" applyAlignment="1">
      <alignment horizontal="center" vertical="center"/>
    </xf>
    <xf numFmtId="0" fontId="0" fillId="0" borderId="6" xfId="0" applyBorder="1" applyAlignment="1">
      <alignment horizontal="left" vertical="top"/>
    </xf>
    <xf numFmtId="0" fontId="0" fillId="0" borderId="3" xfId="0" quotePrefix="1" applyBorder="1" applyAlignment="1">
      <alignment horizontal="left" vertical="top"/>
    </xf>
    <xf numFmtId="0" fontId="0" fillId="5" borderId="7" xfId="0" applyFill="1" applyBorder="1" applyAlignment="1">
      <alignment vertical="top"/>
    </xf>
    <xf numFmtId="0" fontId="0" fillId="5" borderId="3" xfId="0" applyFill="1" applyBorder="1" applyAlignment="1">
      <alignment horizontal="center" vertical="top"/>
    </xf>
    <xf numFmtId="0" fontId="1" fillId="0" borderId="3" xfId="0" applyFont="1" applyBorder="1" applyAlignment="1">
      <alignment horizontal="left" vertical="top" wrapText="1"/>
    </xf>
    <xf numFmtId="165" fontId="1" fillId="8" borderId="3" xfId="0" applyNumberFormat="1" applyFont="1" applyFill="1" applyBorder="1" applyAlignment="1">
      <alignment horizontal="right" vertical="top"/>
    </xf>
    <xf numFmtId="0" fontId="4" fillId="0" borderId="3" xfId="7" applyFont="1" applyBorder="1" applyAlignment="1">
      <alignment vertical="top"/>
    </xf>
    <xf numFmtId="0" fontId="4" fillId="0" borderId="3" xfId="7" applyFont="1" applyBorder="1" applyAlignment="1">
      <alignment vertical="top" wrapText="1"/>
    </xf>
    <xf numFmtId="0" fontId="36" fillId="0" borderId="0" xfId="0" applyFont="1"/>
    <xf numFmtId="0" fontId="42" fillId="0" borderId="0" xfId="0" applyFont="1" applyAlignment="1">
      <alignment vertical="center"/>
    </xf>
    <xf numFmtId="0" fontId="5" fillId="0" borderId="3" xfId="0" applyFont="1" applyBorder="1" applyAlignment="1">
      <alignment horizontal="center" vertical="top"/>
    </xf>
    <xf numFmtId="0" fontId="5" fillId="0" borderId="5" xfId="0" applyFont="1" applyBorder="1" applyAlignment="1">
      <alignment horizontal="center" vertical="top"/>
    </xf>
    <xf numFmtId="0" fontId="4" fillId="0" borderId="3" xfId="7" applyFont="1" applyBorder="1" applyAlignment="1">
      <alignment horizontal="center" vertical="top"/>
    </xf>
    <xf numFmtId="0" fontId="0" fillId="5" borderId="3" xfId="0" applyFill="1" applyBorder="1" applyAlignment="1">
      <alignment vertical="top"/>
    </xf>
    <xf numFmtId="10" fontId="0" fillId="0" borderId="3" xfId="12" applyNumberFormat="1" applyFont="1" applyBorder="1" applyAlignment="1">
      <alignment horizontal="right" vertical="top"/>
    </xf>
    <xf numFmtId="10" fontId="5" fillId="0" borderId="3" xfId="12" applyNumberFormat="1" applyFont="1" applyBorder="1" applyAlignment="1">
      <alignment horizontal="right" vertical="top"/>
    </xf>
    <xf numFmtId="10" fontId="5" fillId="0" borderId="5" xfId="12" applyNumberFormat="1" applyFont="1" applyBorder="1" applyAlignment="1">
      <alignment horizontal="right" vertical="top"/>
    </xf>
    <xf numFmtId="10" fontId="4" fillId="0" borderId="3" xfId="12" applyNumberFormat="1" applyFont="1" applyBorder="1" applyAlignment="1">
      <alignment horizontal="right" vertical="top"/>
    </xf>
    <xf numFmtId="10" fontId="0" fillId="5" borderId="3" xfId="12" applyNumberFormat="1" applyFont="1" applyFill="1" applyBorder="1" applyAlignment="1">
      <alignment horizontal="right" vertical="top"/>
    </xf>
    <xf numFmtId="165" fontId="5" fillId="0" borderId="3" xfId="0" applyNumberFormat="1" applyFont="1" applyBorder="1" applyAlignment="1">
      <alignment horizontal="right" vertical="top"/>
    </xf>
    <xf numFmtId="165" fontId="5" fillId="0" borderId="5" xfId="0" applyNumberFormat="1" applyFont="1" applyBorder="1" applyAlignment="1">
      <alignment horizontal="right" vertical="top"/>
    </xf>
    <xf numFmtId="165" fontId="0" fillId="5" borderId="3" xfId="0" applyNumberFormat="1" applyFill="1" applyBorder="1" applyAlignment="1">
      <alignment horizontal="right" vertical="top"/>
    </xf>
    <xf numFmtId="165" fontId="0" fillId="0" borderId="3" xfId="0" applyNumberFormat="1" applyBorder="1" applyAlignment="1">
      <alignment horizontal="left" vertical="top"/>
    </xf>
    <xf numFmtId="0" fontId="4" fillId="7" borderId="3" xfId="7" applyFont="1" applyFill="1" applyBorder="1" applyAlignment="1">
      <alignment horizontal="left" vertical="center"/>
    </xf>
    <xf numFmtId="165" fontId="7" fillId="0" borderId="3" xfId="0" applyNumberFormat="1" applyFont="1" applyBorder="1" applyAlignment="1">
      <alignment horizontal="left" vertical="top"/>
    </xf>
    <xf numFmtId="165" fontId="17" fillId="8" borderId="3" xfId="0" applyNumberFormat="1" applyFont="1" applyFill="1" applyBorder="1" applyAlignment="1">
      <alignment horizontal="right" vertical="top"/>
    </xf>
    <xf numFmtId="0" fontId="24" fillId="7" borderId="3" xfId="7" applyFont="1" applyFill="1" applyBorder="1" applyAlignment="1">
      <alignment horizontal="center" vertical="center" wrapText="1"/>
    </xf>
    <xf numFmtId="0" fontId="4" fillId="7" borderId="15" xfId="0" applyFont="1" applyFill="1" applyBorder="1" applyAlignment="1">
      <alignment horizontal="center" vertical="center"/>
    </xf>
    <xf numFmtId="0" fontId="4" fillId="7" borderId="10"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6" xfId="0" applyFont="1" applyFill="1" applyBorder="1" applyAlignment="1">
      <alignment vertical="center" wrapText="1"/>
    </xf>
    <xf numFmtId="0" fontId="4" fillId="7" borderId="7" xfId="0" applyFont="1" applyFill="1" applyBorder="1" applyAlignment="1">
      <alignment vertical="center" wrapText="1"/>
    </xf>
    <xf numFmtId="0" fontId="1" fillId="7" borderId="3" xfId="0" applyFont="1" applyFill="1" applyBorder="1" applyAlignment="1">
      <alignment horizontal="left" vertical="center" wrapText="1"/>
    </xf>
    <xf numFmtId="0" fontId="6" fillId="0" borderId="7" xfId="0" applyFont="1" applyBorder="1" applyAlignment="1">
      <alignment vertical="top" wrapText="1"/>
    </xf>
    <xf numFmtId="0" fontId="3" fillId="0" borderId="3" xfId="0" applyFont="1" applyBorder="1" applyAlignment="1">
      <alignment vertical="top"/>
    </xf>
    <xf numFmtId="165" fontId="3" fillId="0" borderId="3" xfId="0" applyNumberFormat="1" applyFont="1" applyBorder="1" applyAlignment="1">
      <alignment vertical="top"/>
    </xf>
    <xf numFmtId="165" fontId="5" fillId="0" borderId="3" xfId="0" applyNumberFormat="1" applyFont="1" applyBorder="1" applyAlignment="1">
      <alignment vertical="top"/>
    </xf>
    <xf numFmtId="165" fontId="19" fillId="0" borderId="3" xfId="0" applyNumberFormat="1" applyFont="1" applyBorder="1" applyAlignment="1">
      <alignment horizontal="left" vertical="top"/>
    </xf>
    <xf numFmtId="165" fontId="5" fillId="0" borderId="3" xfId="0" applyNumberFormat="1" applyFont="1" applyBorder="1" applyAlignment="1">
      <alignment horizontal="left" vertical="top"/>
    </xf>
    <xf numFmtId="165" fontId="3" fillId="0" borderId="0" xfId="0" applyNumberFormat="1" applyFont="1" applyAlignment="1">
      <alignment vertical="top"/>
    </xf>
    <xf numFmtId="0" fontId="5" fillId="0" borderId="0" xfId="0" applyFont="1" applyAlignment="1">
      <alignment horizontal="left" vertical="top"/>
    </xf>
    <xf numFmtId="165" fontId="19" fillId="0" borderId="0" xfId="0" applyNumberFormat="1" applyFont="1" applyAlignment="1">
      <alignment horizontal="left" vertical="top"/>
    </xf>
    <xf numFmtId="0" fontId="17" fillId="0" borderId="3" xfId="0" applyFont="1" applyBorder="1" applyAlignment="1">
      <alignment horizontal="left" vertical="top"/>
    </xf>
    <xf numFmtId="165" fontId="17" fillId="8" borderId="3" xfId="0" applyNumberFormat="1" applyFont="1" applyFill="1" applyBorder="1" applyAlignment="1">
      <alignment vertical="top"/>
    </xf>
    <xf numFmtId="0" fontId="17" fillId="5" borderId="3" xfId="0" applyFont="1" applyFill="1" applyBorder="1" applyAlignment="1">
      <alignment vertical="top"/>
    </xf>
    <xf numFmtId="0" fontId="17" fillId="0" borderId="0" xfId="0" applyFont="1" applyAlignment="1">
      <alignment vertical="top"/>
    </xf>
    <xf numFmtId="165" fontId="0" fillId="5" borderId="4" xfId="0" applyNumberFormat="1" applyFill="1" applyBorder="1" applyAlignment="1">
      <alignment vertical="top"/>
    </xf>
    <xf numFmtId="0" fontId="0" fillId="0" borderId="4" xfId="0" applyBorder="1" applyAlignment="1">
      <alignment vertical="top"/>
    </xf>
    <xf numFmtId="165" fontId="0" fillId="5" borderId="3" xfId="0" applyNumberFormat="1" applyFill="1" applyBorder="1" applyAlignment="1">
      <alignment vertical="top"/>
    </xf>
    <xf numFmtId="0" fontId="0" fillId="0" borderId="5" xfId="0" quotePrefix="1" applyBorder="1" applyAlignment="1">
      <alignment vertical="top"/>
    </xf>
    <xf numFmtId="0" fontId="0" fillId="0" borderId="5" xfId="0" applyBorder="1" applyAlignment="1">
      <alignment vertical="top"/>
    </xf>
    <xf numFmtId="0" fontId="0" fillId="0" borderId="6" xfId="0" quotePrefix="1" applyBorder="1" applyAlignment="1">
      <alignment vertical="top"/>
    </xf>
    <xf numFmtId="0" fontId="0" fillId="0" borderId="4" xfId="0" quotePrefix="1" applyBorder="1" applyAlignment="1">
      <alignment vertical="top"/>
    </xf>
    <xf numFmtId="0" fontId="0" fillId="0" borderId="0" xfId="0" quotePrefix="1" applyAlignment="1">
      <alignment vertical="top"/>
    </xf>
    <xf numFmtId="165" fontId="0" fillId="0" borderId="0" xfId="0" applyNumberFormat="1" applyAlignment="1">
      <alignment vertical="top"/>
    </xf>
    <xf numFmtId="0" fontId="1" fillId="7" borderId="8" xfId="0" applyFont="1" applyFill="1" applyBorder="1" applyAlignment="1">
      <alignment horizontal="center" vertical="center"/>
    </xf>
    <xf numFmtId="0" fontId="1" fillId="7" borderId="7" xfId="0" applyFont="1" applyFill="1" applyBorder="1" applyAlignment="1">
      <alignment horizontal="center" vertical="center"/>
    </xf>
    <xf numFmtId="0" fontId="0" fillId="7" borderId="6" xfId="0" applyFill="1" applyBorder="1" applyAlignment="1">
      <alignment vertical="center"/>
    </xf>
    <xf numFmtId="0" fontId="0" fillId="7" borderId="7" xfId="0" applyFill="1" applyBorder="1" applyAlignment="1">
      <alignment vertical="center"/>
    </xf>
    <xf numFmtId="3" fontId="0" fillId="0" borderId="7" xfId="0" applyNumberFormat="1" applyBorder="1" applyAlignment="1">
      <alignment vertical="top"/>
    </xf>
    <xf numFmtId="0" fontId="0" fillId="0" borderId="7" xfId="0" applyBorder="1" applyAlignment="1">
      <alignment vertical="top"/>
    </xf>
    <xf numFmtId="0" fontId="1" fillId="7" borderId="6" xfId="0" applyFont="1" applyFill="1" applyBorder="1" applyAlignment="1">
      <alignment vertical="center"/>
    </xf>
    <xf numFmtId="0" fontId="1" fillId="7" borderId="7" xfId="0" applyFont="1" applyFill="1" applyBorder="1" applyAlignment="1">
      <alignment vertical="center"/>
    </xf>
    <xf numFmtId="0" fontId="1" fillId="7" borderId="16" xfId="0" applyFont="1" applyFill="1" applyBorder="1" applyAlignment="1">
      <alignment vertical="center"/>
    </xf>
    <xf numFmtId="0" fontId="1" fillId="7" borderId="2" xfId="0" applyFont="1" applyFill="1" applyBorder="1" applyAlignment="1">
      <alignment vertical="center"/>
    </xf>
    <xf numFmtId="0" fontId="1" fillId="7" borderId="4" xfId="0" applyFont="1" applyFill="1" applyBorder="1" applyAlignment="1">
      <alignment vertical="center"/>
    </xf>
    <xf numFmtId="0" fontId="4" fillId="7" borderId="4" xfId="0" applyFont="1" applyFill="1" applyBorder="1" applyAlignment="1">
      <alignment horizontal="left" vertical="center" wrapText="1"/>
    </xf>
    <xf numFmtId="0" fontId="4" fillId="7" borderId="2" xfId="0" applyFont="1" applyFill="1" applyBorder="1" applyAlignment="1">
      <alignment horizontal="left" vertical="center" wrapText="1"/>
    </xf>
    <xf numFmtId="0" fontId="1" fillId="7" borderId="9"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6" xfId="0" applyFont="1" applyFill="1" applyBorder="1" applyAlignment="1">
      <alignment horizontal="center" vertical="center"/>
    </xf>
    <xf numFmtId="165" fontId="0" fillId="3" borderId="3" xfId="0" applyNumberFormat="1" applyFill="1" applyBorder="1" applyAlignment="1">
      <alignment vertical="top"/>
    </xf>
    <xf numFmtId="0" fontId="0" fillId="0" borderId="6" xfId="0" applyBorder="1" applyAlignment="1">
      <alignment vertical="top"/>
    </xf>
    <xf numFmtId="0" fontId="0" fillId="0" borderId="11" xfId="0" applyBorder="1" applyAlignment="1">
      <alignment vertical="top"/>
    </xf>
    <xf numFmtId="10" fontId="0" fillId="3" borderId="3" xfId="0" applyNumberFormat="1" applyFill="1" applyBorder="1" applyAlignment="1">
      <alignment vertical="top"/>
    </xf>
    <xf numFmtId="0" fontId="1" fillId="7" borderId="12" xfId="0" applyFont="1" applyFill="1" applyBorder="1" applyAlignment="1">
      <alignment horizontal="center" vertical="center"/>
    </xf>
    <xf numFmtId="0" fontId="0" fillId="0" borderId="11" xfId="0" applyBorder="1" applyAlignment="1">
      <alignment vertical="top" wrapText="1"/>
    </xf>
    <xf numFmtId="0" fontId="0" fillId="0" borderId="6" xfId="0" applyBorder="1" applyAlignment="1">
      <alignment vertical="top" wrapText="1"/>
    </xf>
    <xf numFmtId="0" fontId="4" fillId="0" borderId="0" xfId="0" applyFont="1" applyAlignment="1">
      <alignment vertical="center"/>
    </xf>
    <xf numFmtId="0" fontId="6" fillId="0" borderId="0" xfId="0" applyFont="1" applyAlignment="1">
      <alignment vertical="center"/>
    </xf>
    <xf numFmtId="0" fontId="1" fillId="7" borderId="0" xfId="0" applyFont="1" applyFill="1" applyAlignment="1">
      <alignment horizontal="center" vertical="center"/>
    </xf>
    <xf numFmtId="0" fontId="1" fillId="7" borderId="15" xfId="0" applyFont="1" applyFill="1" applyBorder="1" applyAlignment="1">
      <alignment horizontal="center" vertical="center"/>
    </xf>
    <xf numFmtId="0" fontId="1" fillId="7" borderId="5" xfId="0" applyFont="1" applyFill="1" applyBorder="1" applyAlignment="1">
      <alignment horizontal="center" vertical="center"/>
    </xf>
    <xf numFmtId="0" fontId="0" fillId="5" borderId="6" xfId="0" applyFill="1" applyBorder="1" applyAlignment="1">
      <alignment vertical="top"/>
    </xf>
    <xf numFmtId="0" fontId="0" fillId="5" borderId="8" xfId="0" applyFill="1" applyBorder="1" applyAlignment="1">
      <alignment vertical="top"/>
    </xf>
    <xf numFmtId="0" fontId="0" fillId="5" borderId="9" xfId="0" applyFill="1" applyBorder="1" applyAlignment="1">
      <alignment vertical="top"/>
    </xf>
    <xf numFmtId="0" fontId="17" fillId="7" borderId="3" xfId="0" applyFont="1" applyFill="1" applyBorder="1" applyAlignment="1">
      <alignment horizontal="center" vertical="center" wrapText="1"/>
    </xf>
    <xf numFmtId="165" fontId="5" fillId="0" borderId="5" xfId="0" applyNumberFormat="1" applyFont="1" applyBorder="1" applyAlignment="1">
      <alignment horizontal="left" vertical="top"/>
    </xf>
    <xf numFmtId="0" fontId="43" fillId="0" borderId="0" xfId="0" applyFont="1" applyAlignment="1">
      <alignment vertical="top"/>
    </xf>
    <xf numFmtId="0" fontId="43" fillId="0" borderId="0" xfId="0" applyFont="1" applyAlignment="1">
      <alignment vertical="top" wrapText="1"/>
    </xf>
    <xf numFmtId="0" fontId="44" fillId="0" borderId="0" xfId="0" applyFont="1" applyAlignment="1">
      <alignment vertical="top"/>
    </xf>
    <xf numFmtId="0" fontId="45" fillId="0" borderId="0" xfId="0" applyFont="1" applyAlignment="1">
      <alignment vertical="top"/>
    </xf>
    <xf numFmtId="0" fontId="45" fillId="0" borderId="0" xfId="0" applyFont="1" applyAlignment="1">
      <alignment vertical="top" wrapText="1"/>
    </xf>
    <xf numFmtId="16" fontId="43" fillId="0" borderId="0" xfId="0" applyNumberFormat="1" applyFont="1" applyAlignment="1">
      <alignment vertical="top"/>
    </xf>
    <xf numFmtId="0" fontId="46" fillId="0" borderId="0" xfId="0" applyFont="1" applyAlignment="1">
      <alignment vertical="top" wrapText="1"/>
    </xf>
    <xf numFmtId="0" fontId="47" fillId="0" borderId="0" xfId="0" applyFont="1" applyAlignment="1">
      <alignment vertical="top" wrapText="1"/>
    </xf>
    <xf numFmtId="49" fontId="43" fillId="0" borderId="0" xfId="0" applyNumberFormat="1" applyFont="1" applyAlignment="1">
      <alignment vertical="top" wrapText="1"/>
    </xf>
    <xf numFmtId="16" fontId="43" fillId="0" borderId="0" xfId="0" quotePrefix="1" applyNumberFormat="1" applyFont="1" applyAlignment="1">
      <alignment vertical="top"/>
    </xf>
    <xf numFmtId="0" fontId="43" fillId="0" borderId="0" xfId="0" quotePrefix="1" applyFont="1" applyAlignment="1">
      <alignment vertical="top"/>
    </xf>
    <xf numFmtId="0" fontId="48" fillId="0" borderId="0" xfId="0" applyFont="1" applyAlignment="1">
      <alignment vertical="top" wrapText="1"/>
    </xf>
    <xf numFmtId="0" fontId="49" fillId="0" borderId="0" xfId="0" applyFont="1" applyAlignment="1">
      <alignment vertical="top" wrapText="1"/>
    </xf>
    <xf numFmtId="0" fontId="4" fillId="7" borderId="3" xfId="0" applyFont="1" applyFill="1" applyBorder="1" applyAlignment="1">
      <alignment horizontal="center" vertical="center"/>
    </xf>
    <xf numFmtId="0" fontId="4" fillId="6" borderId="3" xfId="0" applyFont="1" applyFill="1" applyBorder="1" applyAlignment="1">
      <alignment horizontal="center" vertical="center"/>
    </xf>
    <xf numFmtId="0" fontId="3" fillId="0" borderId="0" xfId="0" applyFont="1" applyAlignment="1">
      <alignment horizontal="left" vertical="top" wrapText="1"/>
    </xf>
    <xf numFmtId="0" fontId="4" fillId="7" borderId="6" xfId="5" applyFont="1" applyFill="1" applyBorder="1" applyAlignment="1">
      <alignment horizontal="center" vertical="center" wrapText="1"/>
    </xf>
    <xf numFmtId="0" fontId="4" fillId="7" borderId="8" xfId="5" applyFont="1" applyFill="1" applyBorder="1" applyAlignment="1">
      <alignment horizontal="center" vertical="center" wrapText="1"/>
    </xf>
    <xf numFmtId="0" fontId="4" fillId="7" borderId="7" xfId="5" applyFont="1" applyFill="1" applyBorder="1" applyAlignment="1">
      <alignment horizontal="center" vertical="center" wrapText="1"/>
    </xf>
    <xf numFmtId="0" fontId="4" fillId="7" borderId="6" xfId="7" applyFont="1" applyFill="1" applyBorder="1" applyAlignment="1">
      <alignment horizontal="left" vertical="center" wrapText="1"/>
    </xf>
    <xf numFmtId="0" fontId="4" fillId="7" borderId="7" xfId="7" applyFont="1" applyFill="1" applyBorder="1" applyAlignment="1">
      <alignment horizontal="left" vertical="center" wrapText="1"/>
    </xf>
    <xf numFmtId="0" fontId="17" fillId="0" borderId="6" xfId="0" applyFont="1" applyBorder="1" applyAlignment="1">
      <alignment horizontal="left" vertical="top" wrapText="1"/>
    </xf>
    <xf numFmtId="0" fontId="17" fillId="7" borderId="3" xfId="5" applyFont="1" applyFill="1" applyBorder="1" applyAlignment="1">
      <alignment horizontal="center" vertical="center"/>
    </xf>
    <xf numFmtId="0" fontId="17" fillId="7" borderId="3" xfId="0" applyFont="1" applyFill="1" applyBorder="1" applyAlignment="1">
      <alignment horizontal="center" vertical="center" wrapText="1"/>
    </xf>
    <xf numFmtId="0" fontId="17" fillId="7" borderId="3" xfId="0" applyFont="1" applyFill="1" applyBorder="1" applyAlignment="1">
      <alignment horizontal="center" vertical="center"/>
    </xf>
    <xf numFmtId="0" fontId="16" fillId="7" borderId="3" xfId="0" applyFont="1" applyFill="1" applyBorder="1" applyAlignment="1">
      <alignment horizontal="center" vertical="center"/>
    </xf>
    <xf numFmtId="10" fontId="5" fillId="0" borderId="5" xfId="12" applyNumberFormat="1" applyFont="1" applyBorder="1" applyAlignment="1">
      <alignment horizontal="right" vertical="top"/>
    </xf>
    <xf numFmtId="10" fontId="5" fillId="0" borderId="2" xfId="12" applyNumberFormat="1" applyFont="1" applyBorder="1" applyAlignment="1">
      <alignment horizontal="right" vertical="top"/>
    </xf>
    <xf numFmtId="10" fontId="5" fillId="0" borderId="4" xfId="12" applyNumberFormat="1" applyFont="1" applyBorder="1" applyAlignment="1">
      <alignment horizontal="right" vertical="top"/>
    </xf>
    <xf numFmtId="0" fontId="5" fillId="0" borderId="5"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4" fillId="7" borderId="6" xfId="7" applyFont="1" applyFill="1" applyBorder="1" applyAlignment="1">
      <alignment horizontal="center" vertical="center" wrapText="1"/>
    </xf>
    <xf numFmtId="0" fontId="4" fillId="7" borderId="8" xfId="7" applyFont="1" applyFill="1" applyBorder="1" applyAlignment="1">
      <alignment horizontal="center" vertical="center" wrapText="1"/>
    </xf>
    <xf numFmtId="0" fontId="4" fillId="7" borderId="7" xfId="7" applyFont="1" applyFill="1" applyBorder="1" applyAlignment="1">
      <alignment horizontal="center" vertical="center" wrapText="1"/>
    </xf>
    <xf numFmtId="0" fontId="4" fillId="7" borderId="5" xfId="7" applyFont="1" applyFill="1" applyBorder="1" applyAlignment="1">
      <alignment horizontal="left" vertical="center" wrapText="1"/>
    </xf>
    <xf numFmtId="0" fontId="4" fillId="7" borderId="4" xfId="7" applyFont="1" applyFill="1" applyBorder="1" applyAlignment="1">
      <alignment horizontal="left" vertical="center" wrapText="1"/>
    </xf>
    <xf numFmtId="0" fontId="4" fillId="0" borderId="6" xfId="7" applyFont="1" applyBorder="1" applyAlignment="1">
      <alignment horizontal="left" vertical="top"/>
    </xf>
    <xf numFmtId="0" fontId="4" fillId="0" borderId="8" xfId="7" applyFont="1" applyBorder="1" applyAlignment="1">
      <alignment horizontal="left" vertical="top"/>
    </xf>
    <xf numFmtId="0" fontId="4" fillId="0" borderId="7" xfId="7" applyFont="1" applyBorder="1" applyAlignment="1">
      <alignment horizontal="left" vertical="top"/>
    </xf>
    <xf numFmtId="165" fontId="17" fillId="8" borderId="5" xfId="0" applyNumberFormat="1" applyFont="1" applyFill="1" applyBorder="1" applyAlignment="1">
      <alignment horizontal="right" vertical="top"/>
    </xf>
    <xf numFmtId="165" fontId="17" fillId="8" borderId="2" xfId="0" applyNumberFormat="1" applyFont="1" applyFill="1" applyBorder="1" applyAlignment="1">
      <alignment horizontal="right" vertical="top"/>
    </xf>
    <xf numFmtId="165" fontId="17" fillId="8" borderId="4" xfId="0" applyNumberFormat="1" applyFont="1" applyFill="1" applyBorder="1" applyAlignment="1">
      <alignment horizontal="right" vertical="top"/>
    </xf>
    <xf numFmtId="165" fontId="1" fillId="8" borderId="5" xfId="0" applyNumberFormat="1" applyFont="1" applyFill="1" applyBorder="1" applyAlignment="1">
      <alignment horizontal="right" vertical="top"/>
    </xf>
    <xf numFmtId="165" fontId="1" fillId="8" borderId="2" xfId="0" applyNumberFormat="1" applyFont="1" applyFill="1" applyBorder="1" applyAlignment="1">
      <alignment horizontal="right" vertical="top"/>
    </xf>
    <xf numFmtId="165" fontId="1" fillId="8" borderId="4" xfId="0" applyNumberFormat="1" applyFont="1" applyFill="1" applyBorder="1" applyAlignment="1">
      <alignment horizontal="right" vertical="top"/>
    </xf>
    <xf numFmtId="165" fontId="5" fillId="0" borderId="5" xfId="0" applyNumberFormat="1" applyFont="1" applyBorder="1" applyAlignment="1">
      <alignment horizontal="right" vertical="top"/>
    </xf>
    <xf numFmtId="165" fontId="5" fillId="0" borderId="2" xfId="0" applyNumberFormat="1" applyFont="1" applyBorder="1" applyAlignment="1">
      <alignment horizontal="right" vertical="top"/>
    </xf>
    <xf numFmtId="165" fontId="5" fillId="0" borderId="4" xfId="0" applyNumberFormat="1" applyFont="1" applyBorder="1" applyAlignment="1">
      <alignment horizontal="right" vertical="top"/>
    </xf>
    <xf numFmtId="165" fontId="5" fillId="0" borderId="5" xfId="0" applyNumberFormat="1" applyFont="1" applyBorder="1" applyAlignment="1">
      <alignment horizontal="left" vertical="top"/>
    </xf>
    <xf numFmtId="0" fontId="4" fillId="7" borderId="3" xfId="7" applyFont="1" applyFill="1" applyBorder="1" applyAlignment="1">
      <alignment horizontal="center" vertical="center"/>
    </xf>
    <xf numFmtId="0" fontId="4" fillId="7" borderId="6" xfId="7" applyFont="1" applyFill="1" applyBorder="1" applyAlignment="1">
      <alignment horizontal="center" vertical="center"/>
    </xf>
    <xf numFmtId="0" fontId="17" fillId="7" borderId="6" xfId="0" applyFont="1" applyFill="1" applyBorder="1" applyAlignment="1">
      <alignment horizontal="left" vertical="center"/>
    </xf>
    <xf numFmtId="0" fontId="17" fillId="7" borderId="6" xfId="0" applyFont="1" applyFill="1" applyBorder="1" applyAlignment="1">
      <alignment horizontal="center" vertical="center" wrapText="1"/>
    </xf>
    <xf numFmtId="0" fontId="1" fillId="7" borderId="6" xfId="0" applyFont="1" applyFill="1" applyBorder="1" applyAlignment="1">
      <alignment horizontal="center"/>
    </xf>
    <xf numFmtId="0" fontId="1" fillId="7" borderId="8" xfId="0" applyFont="1" applyFill="1" applyBorder="1" applyAlignment="1">
      <alignment horizontal="center"/>
    </xf>
    <xf numFmtId="0" fontId="1" fillId="7" borderId="7" xfId="0" applyFont="1" applyFill="1" applyBorder="1" applyAlignment="1">
      <alignment horizontal="center"/>
    </xf>
    <xf numFmtId="0" fontId="1" fillId="7" borderId="3" xfId="0" applyFont="1" applyFill="1" applyBorder="1" applyAlignment="1">
      <alignment horizontal="center"/>
    </xf>
    <xf numFmtId="0" fontId="4" fillId="7" borderId="6"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6" xfId="6"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3" xfId="7" applyFont="1" applyFill="1" applyBorder="1" applyAlignment="1">
      <alignment horizontal="center" vertical="center" wrapText="1"/>
    </xf>
    <xf numFmtId="0" fontId="1" fillId="7" borderId="3" xfId="0" applyFont="1" applyFill="1" applyBorder="1" applyAlignment="1">
      <alignment horizontal="left" vertical="center" wrapText="1"/>
    </xf>
    <xf numFmtId="0" fontId="1" fillId="7" borderId="5"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3"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7"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2" xfId="0" applyBorder="1" applyAlignment="1">
      <alignment horizontal="left" vertical="top"/>
    </xf>
    <xf numFmtId="0" fontId="0" fillId="0" borderId="4" xfId="0" applyBorder="1" applyAlignment="1">
      <alignment horizontal="left" vertical="top"/>
    </xf>
    <xf numFmtId="0" fontId="1" fillId="7" borderId="6" xfId="0" applyFont="1" applyFill="1" applyBorder="1" applyAlignment="1">
      <alignment horizontal="left" vertical="center"/>
    </xf>
    <xf numFmtId="0" fontId="1" fillId="7" borderId="8" xfId="0" applyFont="1" applyFill="1" applyBorder="1" applyAlignment="1">
      <alignment horizontal="left" vertical="center"/>
    </xf>
    <xf numFmtId="0" fontId="1" fillId="7" borderId="5" xfId="0" applyFont="1" applyFill="1" applyBorder="1" applyAlignment="1">
      <alignment horizontal="center" vertical="center"/>
    </xf>
    <xf numFmtId="0" fontId="1" fillId="7" borderId="11" xfId="0" applyFont="1" applyFill="1" applyBorder="1" applyAlignment="1">
      <alignment horizontal="left" vertical="center"/>
    </xf>
    <xf numFmtId="0" fontId="1" fillId="7" borderId="9" xfId="0" applyFont="1" applyFill="1" applyBorder="1" applyAlignment="1">
      <alignment horizontal="left" vertical="center"/>
    </xf>
    <xf numFmtId="0" fontId="0" fillId="0" borderId="3"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6" xfId="0" applyBorder="1" applyAlignment="1">
      <alignment horizontal="left" vertical="top"/>
    </xf>
    <xf numFmtId="0" fontId="1" fillId="7" borderId="13" xfId="0" applyFont="1" applyFill="1" applyBorder="1" applyAlignment="1">
      <alignment horizontal="left" vertical="center"/>
    </xf>
    <xf numFmtId="0" fontId="0" fillId="0" borderId="11"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xf>
    <xf numFmtId="0" fontId="0" fillId="0" borderId="8" xfId="0" applyBorder="1" applyAlignment="1">
      <alignment horizontal="left" vertical="top"/>
    </xf>
    <xf numFmtId="0" fontId="0" fillId="0" borderId="7" xfId="0" applyBorder="1" applyAlignment="1">
      <alignment horizontal="left" vertical="top"/>
    </xf>
    <xf numFmtId="0" fontId="24" fillId="7" borderId="3" xfId="7" applyFont="1" applyFill="1" applyBorder="1" applyAlignment="1">
      <alignment horizontal="center" vertical="center" wrapText="1"/>
    </xf>
    <xf numFmtId="0" fontId="23" fillId="0" borderId="0" xfId="0" applyFont="1" applyAlignment="1">
      <alignment horizontal="center" vertical="center"/>
    </xf>
    <xf numFmtId="0" fontId="24" fillId="7" borderId="4" xfId="7" applyFont="1" applyFill="1" applyBorder="1" applyAlignment="1">
      <alignment horizontal="center" vertical="center" wrapText="1"/>
    </xf>
    <xf numFmtId="0" fontId="24" fillId="7" borderId="12"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6" xfId="7" applyFont="1" applyFill="1" applyBorder="1" applyAlignment="1">
      <alignment horizontal="left" vertical="center" wrapText="1"/>
    </xf>
    <xf numFmtId="0" fontId="24" fillId="7" borderId="8" xfId="7" applyFont="1" applyFill="1" applyBorder="1" applyAlignment="1">
      <alignment horizontal="left" vertical="center" wrapText="1"/>
    </xf>
    <xf numFmtId="0" fontId="24" fillId="7" borderId="7" xfId="7" applyFont="1" applyFill="1" applyBorder="1" applyAlignment="1">
      <alignment horizontal="left" vertical="center" wrapText="1"/>
    </xf>
    <xf numFmtId="0" fontId="24" fillId="7" borderId="6" xfId="7" applyFont="1" applyFill="1" applyBorder="1" applyAlignment="1">
      <alignment horizontal="center" vertical="center" wrapText="1"/>
    </xf>
    <xf numFmtId="0" fontId="24" fillId="7" borderId="7" xfId="7" applyFont="1" applyFill="1" applyBorder="1" applyAlignment="1">
      <alignment horizontal="center" vertical="center" wrapText="1"/>
    </xf>
    <xf numFmtId="0" fontId="24" fillId="7" borderId="8" xfId="7"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9" fillId="0" borderId="5"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3" xfId="0" applyFont="1" applyBorder="1" applyAlignment="1" applyProtection="1">
      <alignment horizontal="left" vertical="top" wrapText="1"/>
      <protection locked="0"/>
    </xf>
    <xf numFmtId="0" fontId="16" fillId="7" borderId="6"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7" xfId="0" applyFont="1" applyFill="1" applyBorder="1" applyAlignment="1">
      <alignment horizontal="center" vertical="center"/>
    </xf>
    <xf numFmtId="0" fontId="16" fillId="0" borderId="3" xfId="0" quotePrefix="1" applyFont="1" applyBorder="1" applyAlignment="1">
      <alignment vertical="top"/>
    </xf>
    <xf numFmtId="0" fontId="3" fillId="0" borderId="0" xfId="0" applyFont="1" applyAlignment="1">
      <alignment vertical="center"/>
    </xf>
    <xf numFmtId="0" fontId="16" fillId="7" borderId="8" xfId="0" applyFont="1" applyFill="1" applyBorder="1" applyAlignment="1">
      <alignment horizontal="right" vertical="center"/>
    </xf>
    <xf numFmtId="0" fontId="16" fillId="7" borderId="7" xfId="0" applyFont="1" applyFill="1" applyBorder="1" applyAlignment="1">
      <alignment horizontal="right" vertical="center"/>
    </xf>
    <xf numFmtId="0" fontId="17" fillId="7" borderId="4" xfId="0" applyFont="1" applyFill="1" applyBorder="1" applyAlignment="1">
      <alignment horizontal="center" vertical="center"/>
    </xf>
    <xf numFmtId="0" fontId="16" fillId="7" borderId="3" xfId="0" applyFont="1" applyFill="1" applyBorder="1" applyAlignment="1">
      <alignment vertical="center" wrapText="1"/>
    </xf>
    <xf numFmtId="0" fontId="17" fillId="7" borderId="8" xfId="0" applyFont="1" applyFill="1" applyBorder="1" applyAlignment="1">
      <alignment horizontal="left" vertical="center"/>
    </xf>
    <xf numFmtId="0" fontId="17" fillId="7" borderId="7" xfId="0" applyFont="1" applyFill="1" applyBorder="1" applyAlignment="1">
      <alignment horizontal="left" vertical="center"/>
    </xf>
    <xf numFmtId="0" fontId="17" fillId="7" borderId="8" xfId="0" applyFont="1" applyFill="1" applyBorder="1" applyAlignment="1">
      <alignment horizontal="center" vertical="center" wrapText="1"/>
    </xf>
    <xf numFmtId="0" fontId="17" fillId="7" borderId="7" xfId="0" applyFont="1" applyFill="1" applyBorder="1" applyAlignment="1">
      <alignment horizontal="center" vertical="center" wrapText="1"/>
    </xf>
    <xf numFmtId="165" fontId="5" fillId="0" borderId="2" xfId="0" applyNumberFormat="1" applyFont="1" applyBorder="1" applyAlignment="1">
      <alignment horizontal="left" vertical="top"/>
    </xf>
    <xf numFmtId="165" fontId="5" fillId="0" borderId="4" xfId="0" applyNumberFormat="1" applyFont="1" applyBorder="1" applyAlignment="1">
      <alignment horizontal="left" vertical="top"/>
    </xf>
    <xf numFmtId="0" fontId="3" fillId="0" borderId="3" xfId="0" quotePrefix="1" applyFont="1" applyBorder="1" applyAlignment="1">
      <alignment vertical="top"/>
    </xf>
    <xf numFmtId="0" fontId="3" fillId="0" borderId="3" xfId="0" applyFont="1" applyBorder="1" applyAlignment="1">
      <alignment vertical="top"/>
    </xf>
    <xf numFmtId="0" fontId="5" fillId="0" borderId="4" xfId="0" applyFont="1" applyBorder="1" applyAlignment="1">
      <alignment horizontal="left" vertical="top"/>
    </xf>
    <xf numFmtId="0" fontId="5" fillId="0" borderId="2" xfId="0" applyFont="1" applyBorder="1" applyAlignment="1">
      <alignment horizontal="left" vertical="top"/>
    </xf>
    <xf numFmtId="0" fontId="16" fillId="7" borderId="4" xfId="0" applyFont="1" applyFill="1" applyBorder="1" applyAlignment="1">
      <alignment horizontal="left" vertical="center"/>
    </xf>
    <xf numFmtId="0" fontId="16" fillId="7" borderId="3" xfId="0" applyFont="1" applyFill="1" applyBorder="1" applyAlignment="1">
      <alignment horizontal="left" vertical="center" wrapText="1"/>
    </xf>
  </cellXfs>
  <cellStyles count="13">
    <cellStyle name="%" xfId="3" xr:uid="{83A919B3-36AD-4E99-80E7-79FCBBCA1744}"/>
    <cellStyle name="% 2" xfId="4" xr:uid="{A1B07710-385A-4868-B11E-BC692A8613E9}"/>
    <cellStyle name="Heading 1 2" xfId="1" xr:uid="{20CDF58F-5652-425A-B78C-81CC33461CED}"/>
    <cellStyle name="Heading 2 2" xfId="9" xr:uid="{9850CF83-15B1-4653-ACAF-37B7E0C310A3}"/>
    <cellStyle name="Hyperlink" xfId="2" builtinId="8"/>
    <cellStyle name="Normal" xfId="0" builtinId="0"/>
    <cellStyle name="Normal 2" xfId="5" xr:uid="{E56CB6FD-5969-4612-82AE-E35204D36BA2}"/>
    <cellStyle name="Normal 2 2" xfId="7" xr:uid="{1996E170-EDA9-4DE1-81F1-4C1C4EF5E24D}"/>
    <cellStyle name="Normal 2 3 2" xfId="10" xr:uid="{BEC0BC73-C88C-425C-9F89-CB0E26AAF62B}"/>
    <cellStyle name="Normal 3 3 2" xfId="8" xr:uid="{4CAA30BD-2145-4653-9D01-74BE58E97495}"/>
    <cellStyle name="Normal 3 6" xfId="6" xr:uid="{1051B2F3-2619-40AD-88F4-57E969386362}"/>
    <cellStyle name="Normal 4 3" xfId="11" xr:uid="{6EC9CEB2-E45C-4E6E-BAC0-F97859BC64D4}"/>
    <cellStyle name="Percent" xfId="12" builtinId="5"/>
  </cellStyles>
  <dxfs count="44">
    <dxf>
      <font>
        <b val="0"/>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2"/>
        <color theme="1"/>
        <name val="Calibri"/>
        <family val="2"/>
        <scheme val="none"/>
      </font>
      <alignment horizontal="general" vertical="top" textRotation="0" wrapText="1" indent="0" justifyLastLine="0" shrinkToFit="0" readingOrder="0"/>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numFmt numFmtId="2" formatCode="0.00"/>
      <fill>
        <patternFill>
          <bgColor theme="0" tint="-0.14996795556505021"/>
        </patternFill>
      </fill>
    </dxf>
    <dxf>
      <numFmt numFmtId="2" formatCode="0.00"/>
      <fill>
        <patternFill>
          <bgColor theme="0" tint="-0.14996795556505021"/>
        </patternFill>
      </fill>
    </dxf>
    <dxf>
      <font>
        <b val="0"/>
        <i/>
        <color theme="0" tint="-0.24994659260841701"/>
      </font>
      <fill>
        <patternFill patternType="none">
          <bgColor auto="1"/>
        </patternFill>
      </fill>
    </dxf>
    <dxf>
      <numFmt numFmtId="3" formatCode="#,##0"/>
      <fill>
        <patternFill>
          <bgColor theme="0" tint="-0.14996795556505021"/>
        </patternFill>
      </fill>
    </dxf>
    <dxf>
      <numFmt numFmtId="3" formatCode="#,##0"/>
      <fill>
        <patternFill>
          <bgColor theme="0" tint="-0.14996795556505021"/>
        </patternFill>
      </fill>
    </dxf>
    <dxf>
      <font>
        <b val="0"/>
        <i/>
        <color theme="0" tint="-0.24994659260841701"/>
      </font>
      <fill>
        <patternFill patternType="none">
          <bgColor auto="1"/>
        </patternFill>
      </fill>
    </dxf>
    <dxf>
      <numFmt numFmtId="3" formatCode="#,##0"/>
      <fill>
        <patternFill>
          <bgColor theme="0" tint="-0.14996795556505021"/>
        </patternFill>
      </fill>
    </dxf>
    <dxf>
      <numFmt numFmtId="3" formatCode="#,##0"/>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color theme="0" tint="-0.24994659260841701"/>
      </font>
      <fill>
        <patternFill patternType="none">
          <bgColor auto="1"/>
        </patternFill>
      </fill>
    </dxf>
    <dxf>
      <numFmt numFmtId="166" formatCode="dd/mm/yyyy;@"/>
      <fill>
        <patternFill>
          <bgColor theme="0" tint="-0.14996795556505021"/>
        </patternFill>
      </fill>
    </dxf>
    <dxf>
      <numFmt numFmtId="166" formatCode="dd/mm/yyyy;@"/>
      <fill>
        <patternFill>
          <bgColor theme="0" tint="-0.14996795556505021"/>
        </patternFill>
      </fill>
    </dxf>
    <dxf>
      <numFmt numFmtId="166" formatCode="dd/mm/yyyy;@"/>
      <fill>
        <patternFill>
          <bgColor theme="0" tint="-0.14996795556505021"/>
        </patternFill>
      </fill>
    </dxf>
    <dxf>
      <font>
        <b val="0"/>
        <i/>
        <color theme="0" tint="-0.24994659260841701"/>
      </font>
      <fill>
        <patternFill patternType="none">
          <bgColor auto="1"/>
        </patternFill>
      </fill>
    </dxf>
    <dxf>
      <font>
        <b val="0"/>
        <i/>
        <color theme="0" tint="-0.24994659260841701"/>
      </font>
      <fill>
        <patternFill patternType="none">
          <bgColor auto="1"/>
        </patternFill>
      </fill>
    </dxf>
    <dxf>
      <font>
        <b val="0"/>
        <i/>
        <color theme="0" tint="-0.24994659260841701"/>
      </font>
      <fill>
        <patternFill patternType="none">
          <bgColor auto="1"/>
        </patternFill>
      </fill>
    </dxf>
    <dxf>
      <fill>
        <patternFill>
          <bgColor rgb="FF92D050"/>
        </patternFill>
      </fill>
    </dxf>
    <dxf>
      <fill>
        <patternFill>
          <bgColor theme="5" tint="0.39994506668294322"/>
        </patternFill>
      </fill>
    </dxf>
    <dxf>
      <fill>
        <patternFill>
          <bgColor rgb="FFFFFF00"/>
        </patternFill>
      </fill>
    </dxf>
  </dxfs>
  <tableStyles count="0" defaultTableStyle="TableStyleMedium2" defaultPivotStyle="PivotStyleLight16"/>
  <colors>
    <mruColors>
      <color rgb="FFFFFFE5"/>
      <color rgb="FFF59FEB"/>
      <color rgb="FFF2EEE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27D6FA-5D55-4460-BE7E-C146D9AF2405}" name="Change_Log" displayName="Change_Log" ref="B4:E61" totalsRowShown="0" headerRowDxfId="4">
  <autoFilter ref="B4:E61" xr:uid="{0DEE7478-B314-4020-BFC3-DB75875202E7}"/>
  <tableColumns count="4">
    <tableColumn id="1" xr3:uid="{A5ACEB66-7DFB-4F18-87BC-059AB760CC49}" name="Table" dataDxfId="3"/>
    <tableColumn id="2" xr3:uid="{DFD4F934-B46D-483D-BD1C-DB06FD4B0429}" name="Change reference" dataDxfId="2"/>
    <tableColumn id="3" xr3:uid="{0938004C-2E5B-4B26-9895-A05BC1363290}" name="Change description" dataDxfId="1"/>
    <tableColumn id="4" xr3:uid="{3ACBF9FB-7730-49C3-9E45-0225FA8F7D8B}" name="Lines/columns affected (final references)" dataDxfId="0"/>
  </tableColumns>
  <tableStyleInfo name="TableStyleLight9" showFirstColumn="0" showLastColumn="0" showRowStripes="1" showColumnStripes="0"/>
</table>
</file>

<file path=xl/theme/theme1.xml><?xml version="1.0" encoding="utf-8"?>
<a:theme xmlns:a="http://schemas.openxmlformats.org/drawingml/2006/main" name="WICS brand">
  <a:themeElements>
    <a:clrScheme name="WICS">
      <a:dk1>
        <a:sysClr val="windowText" lastClr="000000"/>
      </a:dk1>
      <a:lt1>
        <a:sysClr val="window" lastClr="FFFFFF"/>
      </a:lt1>
      <a:dk2>
        <a:srgbClr val="064276"/>
      </a:dk2>
      <a:lt2>
        <a:srgbClr val="497A9C"/>
      </a:lt2>
      <a:accent1>
        <a:srgbClr val="064276"/>
      </a:accent1>
      <a:accent2>
        <a:srgbClr val="5F7577"/>
      </a:accent2>
      <a:accent3>
        <a:srgbClr val="497A9C"/>
      </a:accent3>
      <a:accent4>
        <a:srgbClr val="EA8255"/>
      </a:accent4>
      <a:accent5>
        <a:srgbClr val="ABA8D1"/>
      </a:accent5>
      <a:accent6>
        <a:srgbClr val="B8D288"/>
      </a:accent6>
      <a:hlink>
        <a:srgbClr val="064276"/>
      </a:hlink>
      <a:folHlink>
        <a:srgbClr val="497A9C"/>
      </a:folHlink>
    </a:clrScheme>
    <a:fontScheme name="Custom 56">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wrap="square" lIns="0" tIns="0" rIns="0" bIns="0" numCol="1" spcCol="360000" rtlCol="0">
        <a:noAutofit/>
      </a:bodyPr>
      <a:lstStyle>
        <a:defPPr algn="l">
          <a:buClr>
            <a:schemeClr val="tx1"/>
          </a:buClr>
          <a:defRPr sz="1400" dirty="0" err="1" smtClean="0"/>
        </a:defPPr>
      </a:lstStyle>
    </a:txDef>
  </a:objectDefaults>
  <a:extraClrSchemeLst/>
  <a:extLst>
    <a:ext uri="{05A4C25C-085E-4340-85A3-A5531E510DB2}">
      <thm15:themeFamily xmlns:thm15="http://schemas.microsoft.com/office/thememl/2012/main" name="WICS brand" id="{9320D3D2-D299-439A-8183-E387FE936CE4}" vid="{5B36278E-4EB7-46D1-A80F-42C7ECD1BC9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6D11B-4D7A-46EE-ADF0-7F519156B795}">
  <dimension ref="A1:P56"/>
  <sheetViews>
    <sheetView zoomScaleNormal="100" workbookViewId="0">
      <selection sqref="A1:XFD1048576"/>
    </sheetView>
  </sheetViews>
  <sheetFormatPr defaultRowHeight="14.45"/>
  <cols>
    <col min="1" max="1" width="8.7109375" customWidth="1"/>
    <col min="2" max="2" width="9.5703125" customWidth="1"/>
    <col min="3" max="3" width="35.42578125" style="2" customWidth="1"/>
    <col min="4" max="4" width="81.85546875" style="2" customWidth="1"/>
    <col min="5" max="5" width="30.140625" bestFit="1" customWidth="1"/>
    <col min="6" max="16" width="12.5703125" customWidth="1"/>
    <col min="17" max="17" width="13" customWidth="1"/>
  </cols>
  <sheetData>
    <row r="1" spans="1:16">
      <c r="B1" s="9"/>
    </row>
    <row r="2" spans="1:16" ht="26.1">
      <c r="B2" s="125" t="s">
        <v>0</v>
      </c>
    </row>
    <row r="3" spans="1:16">
      <c r="B3" s="9"/>
    </row>
    <row r="4" spans="1:16" ht="26.1">
      <c r="B4" s="39" t="s">
        <v>1</v>
      </c>
    </row>
    <row r="5" spans="1:16">
      <c r="B5" s="74"/>
    </row>
    <row r="6" spans="1:16">
      <c r="F6" s="291" t="s">
        <v>2</v>
      </c>
      <c r="G6" s="291"/>
      <c r="H6" s="291"/>
      <c r="I6" s="291"/>
      <c r="J6" s="291"/>
      <c r="K6" s="291"/>
      <c r="L6" s="291"/>
      <c r="M6" s="291"/>
      <c r="N6" s="291"/>
      <c r="O6" s="291"/>
      <c r="P6" s="291"/>
    </row>
    <row r="7" spans="1:16">
      <c r="E7" s="128" t="s">
        <v>3</v>
      </c>
      <c r="F7" s="27">
        <v>1</v>
      </c>
      <c r="G7" s="27">
        <v>2</v>
      </c>
      <c r="H7" s="27">
        <v>3</v>
      </c>
      <c r="I7" s="27">
        <v>4</v>
      </c>
      <c r="J7" s="27">
        <v>5</v>
      </c>
      <c r="K7" s="27">
        <v>6</v>
      </c>
      <c r="L7" s="27">
        <v>7</v>
      </c>
      <c r="M7" s="27">
        <v>8</v>
      </c>
      <c r="N7" s="27">
        <v>9</v>
      </c>
      <c r="O7" s="27">
        <v>10</v>
      </c>
      <c r="P7" s="27">
        <v>11</v>
      </c>
    </row>
    <row r="8" spans="1:16" s="1" customFormat="1" ht="43.5">
      <c r="A8"/>
      <c r="B8" s="28" t="s">
        <v>4</v>
      </c>
      <c r="C8" s="28" t="s">
        <v>5</v>
      </c>
      <c r="D8" s="28" t="s">
        <v>6</v>
      </c>
      <c r="E8" s="28" t="s">
        <v>7</v>
      </c>
      <c r="F8" s="26" t="s">
        <v>8</v>
      </c>
      <c r="G8" s="26" t="s">
        <v>9</v>
      </c>
      <c r="H8" s="26" t="s">
        <v>10</v>
      </c>
      <c r="I8" s="26" t="s">
        <v>11</v>
      </c>
      <c r="J8" s="26" t="s">
        <v>12</v>
      </c>
      <c r="K8" s="26" t="s">
        <v>13</v>
      </c>
      <c r="L8" s="27" t="s">
        <v>14</v>
      </c>
      <c r="M8" s="27" t="s">
        <v>15</v>
      </c>
      <c r="N8" s="27" t="s">
        <v>16</v>
      </c>
      <c r="O8" s="26" t="s">
        <v>17</v>
      </c>
      <c r="P8" s="26" t="s">
        <v>18</v>
      </c>
    </row>
    <row r="9" spans="1:16" ht="15" customHeight="1">
      <c r="B9" s="178" t="s">
        <v>19</v>
      </c>
      <c r="C9" s="179" t="s">
        <v>20</v>
      </c>
      <c r="D9" s="179" t="s">
        <v>21</v>
      </c>
      <c r="E9" s="180" t="s">
        <v>22</v>
      </c>
      <c r="F9" s="58"/>
      <c r="G9" s="58"/>
      <c r="H9" s="58"/>
      <c r="I9" s="58"/>
      <c r="J9" s="58"/>
      <c r="K9" s="58"/>
      <c r="L9" s="58"/>
      <c r="M9" s="58"/>
      <c r="N9" s="58"/>
      <c r="O9" s="58"/>
      <c r="P9" s="58"/>
    </row>
    <row r="10" spans="1:16" ht="15" customHeight="1">
      <c r="B10" s="178" t="s">
        <v>23</v>
      </c>
      <c r="C10" s="179" t="s">
        <v>20</v>
      </c>
      <c r="D10" s="179" t="s">
        <v>24</v>
      </c>
      <c r="E10" s="180" t="s">
        <v>22</v>
      </c>
      <c r="F10" s="58"/>
      <c r="G10" s="58"/>
      <c r="H10" s="58"/>
      <c r="I10" s="58"/>
      <c r="J10" s="58"/>
      <c r="K10" s="58"/>
      <c r="L10" s="58"/>
      <c r="M10" s="58"/>
      <c r="N10" s="58"/>
      <c r="O10" s="58"/>
      <c r="P10" s="58"/>
    </row>
    <row r="11" spans="1:16" ht="15" customHeight="1">
      <c r="B11" s="178" t="s">
        <v>25</v>
      </c>
      <c r="C11" s="179" t="s">
        <v>20</v>
      </c>
      <c r="D11" s="179" t="s">
        <v>26</v>
      </c>
      <c r="E11" s="180" t="s">
        <v>22</v>
      </c>
      <c r="F11" s="58"/>
      <c r="G11" s="58"/>
      <c r="H11" s="58"/>
      <c r="I11" s="58"/>
      <c r="J11" s="58"/>
      <c r="K11" s="58"/>
      <c r="L11" s="58"/>
      <c r="M11" s="58"/>
      <c r="N11" s="58"/>
      <c r="O11" s="58"/>
      <c r="P11" s="58"/>
    </row>
    <row r="12" spans="1:16" ht="15" customHeight="1">
      <c r="B12" s="178" t="s">
        <v>27</v>
      </c>
      <c r="C12" s="179" t="s">
        <v>20</v>
      </c>
      <c r="D12" s="179" t="s">
        <v>28</v>
      </c>
      <c r="E12" s="180" t="s">
        <v>22</v>
      </c>
      <c r="F12" s="58"/>
      <c r="G12" s="58"/>
      <c r="H12" s="58"/>
      <c r="I12" s="58"/>
      <c r="J12" s="58"/>
      <c r="K12" s="58"/>
      <c r="L12" s="58"/>
      <c r="M12" s="58"/>
      <c r="N12" s="58"/>
      <c r="O12" s="58"/>
      <c r="P12" s="58"/>
    </row>
    <row r="13" spans="1:16" ht="15" customHeight="1">
      <c r="B13" s="178" t="s">
        <v>29</v>
      </c>
      <c r="C13" s="179" t="s">
        <v>20</v>
      </c>
      <c r="D13" s="179" t="s">
        <v>30</v>
      </c>
      <c r="E13" s="180" t="s">
        <v>31</v>
      </c>
      <c r="F13" s="59"/>
      <c r="G13" s="59"/>
      <c r="H13" s="59"/>
      <c r="I13" s="59"/>
      <c r="J13" s="59"/>
      <c r="K13" s="59"/>
      <c r="L13" s="59"/>
      <c r="M13" s="59"/>
      <c r="N13" s="59"/>
      <c r="O13" s="59"/>
      <c r="P13" s="59"/>
    </row>
    <row r="14" spans="1:16" ht="15" customHeight="1">
      <c r="B14" s="178" t="s">
        <v>32</v>
      </c>
      <c r="C14" s="179" t="s">
        <v>20</v>
      </c>
      <c r="D14" s="179" t="s">
        <v>33</v>
      </c>
      <c r="E14" s="180"/>
      <c r="F14" s="58"/>
      <c r="G14" s="58"/>
      <c r="H14" s="58"/>
      <c r="I14" s="58"/>
      <c r="J14" s="58"/>
      <c r="K14" s="181"/>
      <c r="L14" s="58"/>
      <c r="M14" s="58"/>
      <c r="N14" s="58"/>
      <c r="O14" s="58"/>
      <c r="P14" s="58"/>
    </row>
    <row r="15" spans="1:16" ht="15" customHeight="1">
      <c r="B15" s="178" t="s">
        <v>34</v>
      </c>
      <c r="C15" s="179" t="s">
        <v>35</v>
      </c>
      <c r="D15" s="179" t="s">
        <v>36</v>
      </c>
      <c r="E15" s="180" t="s">
        <v>31</v>
      </c>
      <c r="F15" s="59"/>
      <c r="G15" s="59"/>
      <c r="H15" s="59"/>
      <c r="I15" s="59"/>
      <c r="J15" s="59"/>
      <c r="K15" s="59"/>
      <c r="L15" s="59"/>
      <c r="M15" s="59"/>
      <c r="N15" s="59"/>
      <c r="O15" s="59"/>
      <c r="P15" s="59"/>
    </row>
    <row r="16" spans="1:16" s="2" customFormat="1" ht="15" customHeight="1">
      <c r="A16"/>
      <c r="B16" s="178" t="s">
        <v>37</v>
      </c>
      <c r="C16" s="179" t="s">
        <v>35</v>
      </c>
      <c r="D16" s="179" t="s">
        <v>38</v>
      </c>
      <c r="E16" s="180" t="s">
        <v>31</v>
      </c>
      <c r="F16" s="59"/>
      <c r="G16" s="59"/>
      <c r="H16" s="59"/>
      <c r="I16" s="59"/>
      <c r="J16" s="59"/>
      <c r="K16" s="59"/>
      <c r="L16" s="59"/>
      <c r="M16" s="59"/>
      <c r="N16" s="59"/>
      <c r="O16" s="59"/>
      <c r="P16" s="59"/>
    </row>
    <row r="17" spans="2:16" ht="15" customHeight="1">
      <c r="B17" s="178" t="s">
        <v>39</v>
      </c>
      <c r="C17" s="179" t="s">
        <v>40</v>
      </c>
      <c r="D17" s="179" t="s">
        <v>41</v>
      </c>
      <c r="E17" s="180" t="s">
        <v>31</v>
      </c>
      <c r="F17" s="59"/>
      <c r="G17" s="59"/>
      <c r="H17" s="59"/>
      <c r="I17" s="59"/>
      <c r="J17" s="59"/>
      <c r="K17" s="59"/>
      <c r="L17" s="59"/>
      <c r="M17" s="59"/>
      <c r="N17" s="59"/>
      <c r="O17" s="59"/>
      <c r="P17" s="59"/>
    </row>
    <row r="18" spans="2:16" ht="15" customHeight="1">
      <c r="B18" s="178" t="s">
        <v>42</v>
      </c>
      <c r="C18" s="179" t="s">
        <v>43</v>
      </c>
      <c r="D18" s="179" t="s">
        <v>44</v>
      </c>
      <c r="E18" s="180" t="s">
        <v>45</v>
      </c>
      <c r="F18" s="58"/>
      <c r="G18" s="58"/>
      <c r="H18" s="58"/>
      <c r="I18" s="58"/>
      <c r="J18" s="58"/>
      <c r="K18" s="58"/>
      <c r="L18" s="58"/>
      <c r="M18" s="58"/>
      <c r="N18" s="58"/>
      <c r="O18" s="58"/>
      <c r="P18" s="58"/>
    </row>
    <row r="19" spans="2:16" ht="15" customHeight="1">
      <c r="B19" s="178" t="s">
        <v>46</v>
      </c>
      <c r="C19" s="179" t="s">
        <v>47</v>
      </c>
      <c r="D19" s="179" t="s">
        <v>48</v>
      </c>
      <c r="E19" s="180" t="s">
        <v>22</v>
      </c>
      <c r="F19" s="58"/>
      <c r="G19" s="58"/>
      <c r="H19" s="58"/>
      <c r="I19" s="58"/>
      <c r="J19" s="58"/>
      <c r="K19" s="58"/>
      <c r="L19" s="58"/>
      <c r="M19" s="58"/>
      <c r="N19" s="58"/>
      <c r="O19" s="58"/>
      <c r="P19" s="58"/>
    </row>
    <row r="20" spans="2:16" ht="15" customHeight="1">
      <c r="B20" s="178" t="s">
        <v>49</v>
      </c>
      <c r="C20" s="179" t="s">
        <v>50</v>
      </c>
      <c r="D20" s="179" t="s">
        <v>51</v>
      </c>
      <c r="E20" s="180" t="s">
        <v>22</v>
      </c>
      <c r="F20" s="58"/>
      <c r="G20" s="58"/>
      <c r="H20" s="58"/>
      <c r="I20" s="58"/>
      <c r="J20" s="58"/>
      <c r="K20" s="58"/>
      <c r="L20" s="58"/>
      <c r="M20" s="58"/>
      <c r="N20" s="58"/>
      <c r="O20" s="58"/>
      <c r="P20" s="58"/>
    </row>
    <row r="21" spans="2:16" ht="15" customHeight="1">
      <c r="B21" s="178" t="s">
        <v>52</v>
      </c>
      <c r="C21" s="179" t="s">
        <v>53</v>
      </c>
      <c r="D21" s="179" t="s">
        <v>54</v>
      </c>
      <c r="E21" s="180" t="s">
        <v>55</v>
      </c>
      <c r="F21" s="182"/>
      <c r="G21" s="182"/>
      <c r="H21" s="182"/>
      <c r="I21" s="182"/>
      <c r="J21" s="182"/>
      <c r="K21" s="182"/>
      <c r="L21" s="182"/>
      <c r="M21" s="182"/>
      <c r="N21" s="182"/>
      <c r="O21" s="182"/>
      <c r="P21" s="182"/>
    </row>
    <row r="22" spans="2:16" ht="15" customHeight="1">
      <c r="B22" s="178" t="s">
        <v>56</v>
      </c>
      <c r="C22" s="179" t="s">
        <v>50</v>
      </c>
      <c r="D22" s="179" t="s">
        <v>57</v>
      </c>
      <c r="E22" s="180" t="s">
        <v>22</v>
      </c>
      <c r="F22" s="58"/>
      <c r="G22" s="58"/>
      <c r="H22" s="58"/>
      <c r="I22" s="58"/>
      <c r="J22" s="58"/>
      <c r="K22" s="58"/>
      <c r="L22" s="58"/>
      <c r="M22" s="58"/>
      <c r="N22" s="58"/>
      <c r="O22" s="58"/>
      <c r="P22" s="58"/>
    </row>
    <row r="23" spans="2:16" ht="15" customHeight="1">
      <c r="B23" s="178" t="s">
        <v>58</v>
      </c>
      <c r="C23" s="179" t="s">
        <v>59</v>
      </c>
      <c r="D23" s="179" t="s">
        <v>60</v>
      </c>
      <c r="E23" s="180" t="s">
        <v>22</v>
      </c>
      <c r="F23" s="58"/>
      <c r="G23" s="58"/>
      <c r="H23" s="58"/>
      <c r="I23" s="58"/>
      <c r="J23" s="58"/>
      <c r="K23" s="58"/>
      <c r="L23" s="58"/>
      <c r="M23" s="58"/>
      <c r="N23" s="58"/>
      <c r="O23" s="58"/>
      <c r="P23" s="58"/>
    </row>
    <row r="24" spans="2:16" ht="15" customHeight="1">
      <c r="B24" s="178" t="s">
        <v>61</v>
      </c>
      <c r="C24" s="179" t="s">
        <v>59</v>
      </c>
      <c r="D24" s="179" t="s">
        <v>62</v>
      </c>
      <c r="E24" s="180" t="s">
        <v>22</v>
      </c>
      <c r="F24" s="58"/>
      <c r="G24" s="58"/>
      <c r="H24" s="58"/>
      <c r="I24" s="58"/>
      <c r="J24" s="58"/>
      <c r="K24" s="58"/>
      <c r="L24" s="58"/>
      <c r="M24" s="58"/>
      <c r="N24" s="58"/>
      <c r="O24" s="58"/>
      <c r="P24" s="58"/>
    </row>
    <row r="25" spans="2:16" ht="15" customHeight="1">
      <c r="B25" s="178" t="s">
        <v>63</v>
      </c>
      <c r="C25" s="179" t="s">
        <v>64</v>
      </c>
      <c r="D25" s="179" t="s">
        <v>65</v>
      </c>
      <c r="E25" s="180" t="s">
        <v>22</v>
      </c>
      <c r="F25" s="58"/>
      <c r="G25" s="58"/>
      <c r="H25" s="58"/>
      <c r="I25" s="58"/>
      <c r="J25" s="58"/>
      <c r="K25" s="58"/>
      <c r="L25" s="58"/>
      <c r="M25" s="58"/>
      <c r="N25" s="58"/>
      <c r="O25" s="58"/>
      <c r="P25" s="58"/>
    </row>
    <row r="26" spans="2:16" ht="15" customHeight="1">
      <c r="B26" s="178" t="s">
        <v>66</v>
      </c>
      <c r="C26" s="179" t="s">
        <v>64</v>
      </c>
      <c r="D26" s="179" t="s">
        <v>67</v>
      </c>
      <c r="E26" s="180" t="s">
        <v>22</v>
      </c>
      <c r="F26" s="58"/>
      <c r="G26" s="58"/>
      <c r="H26" s="58"/>
      <c r="I26" s="58"/>
      <c r="J26" s="58"/>
      <c r="K26" s="58"/>
      <c r="L26" s="58"/>
      <c r="M26" s="58"/>
      <c r="N26" s="58"/>
      <c r="O26" s="58"/>
      <c r="P26" s="58"/>
    </row>
    <row r="27" spans="2:16" ht="15" customHeight="1">
      <c r="B27" s="178" t="s">
        <v>68</v>
      </c>
      <c r="C27" s="179" t="s">
        <v>69</v>
      </c>
      <c r="D27" s="179" t="s">
        <v>70</v>
      </c>
      <c r="E27" s="180" t="s">
        <v>22</v>
      </c>
      <c r="F27" s="58"/>
      <c r="G27" s="58"/>
      <c r="H27" s="58"/>
      <c r="I27" s="58"/>
      <c r="J27" s="58"/>
      <c r="K27" s="58"/>
      <c r="L27" s="58"/>
      <c r="M27" s="58"/>
      <c r="N27" s="58"/>
      <c r="O27" s="58"/>
      <c r="P27" s="58"/>
    </row>
    <row r="28" spans="2:16" ht="15" customHeight="1">
      <c r="B28" s="178" t="s">
        <v>71</v>
      </c>
      <c r="C28" s="179" t="s">
        <v>69</v>
      </c>
      <c r="D28" s="179" t="s">
        <v>72</v>
      </c>
      <c r="E28" s="180" t="s">
        <v>31</v>
      </c>
      <c r="F28" s="59"/>
      <c r="G28" s="59"/>
      <c r="H28" s="59"/>
      <c r="I28" s="59"/>
      <c r="J28" s="59"/>
      <c r="K28" s="59"/>
      <c r="L28" s="59"/>
      <c r="M28" s="59"/>
      <c r="N28" s="59"/>
      <c r="O28" s="59"/>
      <c r="P28" s="59"/>
    </row>
    <row r="29" spans="2:16" ht="15" customHeight="1">
      <c r="B29" s="178" t="s">
        <v>73</v>
      </c>
      <c r="C29" s="179" t="s">
        <v>69</v>
      </c>
      <c r="D29" s="179" t="s">
        <v>74</v>
      </c>
      <c r="E29" s="180" t="s">
        <v>31</v>
      </c>
      <c r="F29" s="59"/>
      <c r="G29" s="59"/>
      <c r="H29" s="59"/>
      <c r="I29" s="59"/>
      <c r="J29" s="59"/>
      <c r="K29" s="59"/>
      <c r="L29" s="59"/>
      <c r="M29" s="59"/>
      <c r="N29" s="59"/>
      <c r="O29" s="59"/>
      <c r="P29" s="59"/>
    </row>
    <row r="30" spans="2:16" ht="15" customHeight="1">
      <c r="B30" s="178" t="s">
        <v>75</v>
      </c>
      <c r="C30" s="179" t="s">
        <v>69</v>
      </c>
      <c r="D30" s="179" t="s">
        <v>76</v>
      </c>
      <c r="E30" s="180" t="s">
        <v>22</v>
      </c>
      <c r="F30" s="58"/>
      <c r="G30" s="58"/>
      <c r="H30" s="58"/>
      <c r="I30" s="58"/>
      <c r="J30" s="58"/>
      <c r="K30" s="58"/>
      <c r="L30" s="58"/>
      <c r="M30" s="58"/>
      <c r="N30" s="58"/>
      <c r="O30" s="58"/>
      <c r="P30" s="58"/>
    </row>
    <row r="31" spans="2:16" ht="15" customHeight="1">
      <c r="B31" s="178" t="s">
        <v>77</v>
      </c>
      <c r="C31" s="179" t="s">
        <v>69</v>
      </c>
      <c r="D31" s="179" t="s">
        <v>78</v>
      </c>
      <c r="E31" s="180" t="s">
        <v>22</v>
      </c>
      <c r="F31" s="58"/>
      <c r="G31" s="58"/>
      <c r="H31" s="58"/>
      <c r="I31" s="58"/>
      <c r="J31" s="58"/>
      <c r="K31" s="58"/>
      <c r="L31" s="58"/>
      <c r="M31" s="58"/>
      <c r="N31" s="58"/>
      <c r="O31" s="58"/>
      <c r="P31" s="58"/>
    </row>
    <row r="32" spans="2:16" ht="15" customHeight="1">
      <c r="B32" s="178" t="s">
        <v>79</v>
      </c>
      <c r="C32" s="179" t="s">
        <v>80</v>
      </c>
      <c r="D32" s="179" t="s">
        <v>81</v>
      </c>
      <c r="E32" s="180" t="s">
        <v>22</v>
      </c>
      <c r="F32" s="58"/>
      <c r="G32" s="58"/>
      <c r="H32" s="58"/>
      <c r="I32" s="58"/>
      <c r="J32" s="58"/>
      <c r="K32" s="58"/>
      <c r="L32" s="58"/>
      <c r="M32" s="58"/>
      <c r="N32" s="58"/>
      <c r="O32" s="58"/>
      <c r="P32" s="58"/>
    </row>
    <row r="33" spans="1:16" ht="15" customHeight="1">
      <c r="B33" s="178" t="s">
        <v>82</v>
      </c>
      <c r="C33" s="179" t="s">
        <v>80</v>
      </c>
      <c r="D33" s="179" t="s">
        <v>83</v>
      </c>
      <c r="E33" s="180" t="s">
        <v>22</v>
      </c>
      <c r="F33" s="58"/>
      <c r="G33" s="58"/>
      <c r="H33" s="58"/>
      <c r="I33" s="58"/>
      <c r="J33" s="58"/>
      <c r="K33" s="58"/>
      <c r="L33" s="58"/>
      <c r="M33" s="58"/>
      <c r="N33" s="58"/>
      <c r="O33" s="58"/>
      <c r="P33" s="58"/>
    </row>
    <row r="34" spans="1:16" ht="15" customHeight="1">
      <c r="B34" s="178" t="s">
        <v>84</v>
      </c>
      <c r="C34" s="179" t="s">
        <v>85</v>
      </c>
      <c r="D34" s="179" t="s">
        <v>86</v>
      </c>
      <c r="E34" s="180" t="s">
        <v>22</v>
      </c>
      <c r="F34" s="58"/>
      <c r="G34" s="58"/>
      <c r="H34" s="58"/>
      <c r="I34" s="58"/>
      <c r="J34" s="58"/>
      <c r="K34" s="58"/>
      <c r="L34" s="58"/>
      <c r="M34" s="58"/>
      <c r="N34" s="58"/>
      <c r="O34" s="58"/>
      <c r="P34" s="58"/>
    </row>
    <row r="35" spans="1:16" ht="15" customHeight="1">
      <c r="B35" s="178" t="s">
        <v>87</v>
      </c>
      <c r="C35" s="179" t="s">
        <v>85</v>
      </c>
      <c r="D35" s="179" t="s">
        <v>88</v>
      </c>
      <c r="E35" s="180" t="s">
        <v>22</v>
      </c>
      <c r="F35" s="58"/>
      <c r="G35" s="58"/>
      <c r="H35" s="58"/>
      <c r="I35" s="58"/>
      <c r="J35" s="58"/>
      <c r="K35" s="58"/>
      <c r="L35" s="58"/>
      <c r="M35" s="58"/>
      <c r="N35" s="58"/>
      <c r="O35" s="58"/>
      <c r="P35" s="58"/>
    </row>
    <row r="36" spans="1:16" ht="15" customHeight="1">
      <c r="B36" s="178" t="s">
        <v>89</v>
      </c>
      <c r="C36" s="179" t="s">
        <v>90</v>
      </c>
      <c r="D36" s="179" t="s">
        <v>91</v>
      </c>
      <c r="E36" s="180" t="s">
        <v>31</v>
      </c>
      <c r="F36" s="59"/>
      <c r="G36" s="59"/>
      <c r="H36" s="59"/>
      <c r="I36" s="59"/>
      <c r="J36" s="59"/>
      <c r="K36" s="59"/>
      <c r="L36" s="59"/>
      <c r="M36" s="59"/>
      <c r="N36" s="59"/>
      <c r="O36" s="59"/>
      <c r="P36" s="59"/>
    </row>
    <row r="37" spans="1:16" ht="15" customHeight="1">
      <c r="B37" s="178" t="s">
        <v>92</v>
      </c>
      <c r="C37" s="179" t="s">
        <v>93</v>
      </c>
      <c r="D37" s="179" t="s">
        <v>94</v>
      </c>
      <c r="E37" s="180" t="s">
        <v>22</v>
      </c>
      <c r="F37" s="58"/>
      <c r="G37" s="58"/>
      <c r="H37" s="58"/>
      <c r="I37" s="58"/>
      <c r="J37" s="58"/>
      <c r="K37" s="58"/>
      <c r="L37" s="58"/>
      <c r="M37" s="58"/>
      <c r="N37" s="58"/>
      <c r="O37" s="58"/>
      <c r="P37" s="58"/>
    </row>
    <row r="38" spans="1:16" ht="15" customHeight="1">
      <c r="B38" s="178" t="s">
        <v>95</v>
      </c>
      <c r="C38" s="179" t="s">
        <v>96</v>
      </c>
      <c r="D38" s="179" t="s">
        <v>97</v>
      </c>
      <c r="E38" s="180" t="s">
        <v>22</v>
      </c>
      <c r="F38" s="58"/>
      <c r="G38" s="58"/>
      <c r="H38" s="58"/>
      <c r="I38" s="58"/>
      <c r="J38" s="58"/>
      <c r="K38" s="58"/>
      <c r="L38" s="58"/>
      <c r="M38" s="58"/>
      <c r="N38" s="58"/>
      <c r="O38" s="58"/>
      <c r="P38" s="58"/>
    </row>
    <row r="39" spans="1:16" ht="15" customHeight="1">
      <c r="B39" s="178" t="s">
        <v>98</v>
      </c>
      <c r="C39" s="179" t="s">
        <v>99</v>
      </c>
      <c r="D39" s="179" t="s">
        <v>100</v>
      </c>
      <c r="E39" s="180" t="s">
        <v>31</v>
      </c>
      <c r="F39" s="59"/>
      <c r="G39" s="59"/>
      <c r="H39" s="59"/>
      <c r="I39" s="59"/>
      <c r="J39" s="59"/>
      <c r="K39" s="59"/>
      <c r="L39" s="59"/>
      <c r="M39" s="59"/>
      <c r="N39" s="59"/>
      <c r="O39" s="59"/>
      <c r="P39" s="59"/>
    </row>
    <row r="40" spans="1:16" ht="15" customHeight="1">
      <c r="B40" s="178" t="s">
        <v>101</v>
      </c>
      <c r="C40" s="179" t="s">
        <v>102</v>
      </c>
      <c r="D40" s="179" t="s">
        <v>103</v>
      </c>
      <c r="E40" s="180"/>
      <c r="F40" s="58"/>
      <c r="G40" s="58"/>
      <c r="H40" s="58"/>
      <c r="I40" s="58"/>
      <c r="J40" s="58"/>
      <c r="K40" s="58"/>
      <c r="L40" s="58"/>
      <c r="M40" s="58"/>
      <c r="N40" s="58"/>
      <c r="O40" s="58"/>
      <c r="P40" s="58"/>
    </row>
    <row r="41" spans="1:16" s="2" customFormat="1" ht="15" customHeight="1">
      <c r="A41"/>
      <c r="B41" s="178" t="s">
        <v>104</v>
      </c>
      <c r="C41" s="179" t="s">
        <v>105</v>
      </c>
      <c r="D41" s="179" t="s">
        <v>103</v>
      </c>
      <c r="E41" s="180"/>
      <c r="F41" s="59"/>
      <c r="G41" s="59"/>
      <c r="H41" s="59"/>
      <c r="I41" s="59"/>
      <c r="J41" s="59"/>
      <c r="K41" s="59"/>
      <c r="L41" s="59"/>
      <c r="M41" s="59"/>
      <c r="N41" s="59"/>
      <c r="O41" s="59"/>
      <c r="P41" s="59"/>
    </row>
    <row r="42" spans="1:16" s="2" customFormat="1" ht="15" customHeight="1">
      <c r="A42"/>
      <c r="B42" s="178" t="s">
        <v>106</v>
      </c>
      <c r="C42" s="179" t="s">
        <v>107</v>
      </c>
      <c r="D42" s="179" t="s">
        <v>107</v>
      </c>
      <c r="E42" s="180" t="s">
        <v>108</v>
      </c>
      <c r="F42" s="58"/>
      <c r="G42" s="58"/>
      <c r="H42" s="58"/>
      <c r="I42" s="58"/>
      <c r="J42" s="58"/>
      <c r="K42" s="58"/>
      <c r="L42" s="58"/>
      <c r="M42" s="58"/>
      <c r="N42" s="58"/>
      <c r="O42" s="58"/>
      <c r="P42" s="58"/>
    </row>
    <row r="43" spans="1:16" ht="15" customHeight="1">
      <c r="B43" s="178" t="s">
        <v>109</v>
      </c>
      <c r="C43" s="179" t="s">
        <v>110</v>
      </c>
      <c r="D43" s="179" t="s">
        <v>111</v>
      </c>
      <c r="E43" s="180" t="s">
        <v>108</v>
      </c>
      <c r="F43" s="58"/>
      <c r="G43" s="58"/>
      <c r="H43" s="58"/>
      <c r="I43" s="58"/>
      <c r="J43" s="58"/>
      <c r="K43" s="58"/>
      <c r="L43" s="58"/>
      <c r="M43" s="58"/>
      <c r="N43" s="58"/>
      <c r="O43" s="58"/>
      <c r="P43" s="58"/>
    </row>
    <row r="44" spans="1:16" ht="15" customHeight="1">
      <c r="B44" s="178" t="s">
        <v>112</v>
      </c>
      <c r="C44" s="179" t="s">
        <v>110</v>
      </c>
      <c r="D44" s="179" t="s">
        <v>113</v>
      </c>
      <c r="E44" s="180" t="s">
        <v>108</v>
      </c>
      <c r="F44" s="58"/>
      <c r="G44" s="58"/>
      <c r="H44" s="58"/>
      <c r="I44" s="58"/>
      <c r="J44" s="58"/>
      <c r="K44" s="58"/>
      <c r="L44" s="58"/>
      <c r="M44" s="58"/>
      <c r="N44" s="58"/>
      <c r="O44" s="58"/>
      <c r="P44" s="58"/>
    </row>
    <row r="45" spans="1:16" ht="15" customHeight="1">
      <c r="B45" s="178" t="s">
        <v>114</v>
      </c>
      <c r="C45" s="179" t="s">
        <v>110</v>
      </c>
      <c r="D45" s="179" t="s">
        <v>115</v>
      </c>
      <c r="E45" s="180" t="s">
        <v>31</v>
      </c>
      <c r="F45" s="59"/>
      <c r="G45" s="59"/>
      <c r="H45" s="59"/>
      <c r="I45" s="59"/>
      <c r="J45" s="59"/>
      <c r="K45" s="59"/>
      <c r="L45" s="59"/>
      <c r="M45" s="59"/>
      <c r="N45" s="59"/>
      <c r="O45" s="59"/>
      <c r="P45" s="59"/>
    </row>
    <row r="46" spans="1:16" ht="15" customHeight="1">
      <c r="B46" s="178" t="s">
        <v>116</v>
      </c>
      <c r="C46" s="179" t="s">
        <v>110</v>
      </c>
      <c r="D46" s="179" t="s">
        <v>117</v>
      </c>
      <c r="E46" s="180" t="s">
        <v>108</v>
      </c>
      <c r="F46" s="58"/>
      <c r="G46" s="58"/>
      <c r="H46" s="58"/>
      <c r="I46" s="58"/>
      <c r="J46" s="58"/>
      <c r="K46" s="58"/>
      <c r="L46" s="58"/>
      <c r="M46" s="58"/>
      <c r="N46" s="58"/>
      <c r="O46" s="58"/>
      <c r="P46" s="58"/>
    </row>
    <row r="47" spans="1:16" s="2" customFormat="1" ht="15" customHeight="1">
      <c r="A47"/>
      <c r="B47" s="178" t="s">
        <v>118</v>
      </c>
      <c r="C47" s="179" t="s">
        <v>119</v>
      </c>
      <c r="D47" s="179" t="s">
        <v>120</v>
      </c>
      <c r="E47" s="179" t="s">
        <v>108</v>
      </c>
      <c r="F47" s="58"/>
      <c r="G47" s="58"/>
      <c r="H47" s="58"/>
      <c r="I47" s="58"/>
      <c r="J47" s="58"/>
      <c r="K47" s="58"/>
      <c r="L47" s="58"/>
      <c r="M47" s="58"/>
      <c r="N47" s="58"/>
      <c r="O47" s="58"/>
      <c r="P47" s="58"/>
    </row>
    <row r="48" spans="1:16" ht="15" customHeight="1">
      <c r="B48" s="178" t="s">
        <v>121</v>
      </c>
      <c r="C48" s="179" t="s">
        <v>119</v>
      </c>
      <c r="D48" s="179" t="s">
        <v>122</v>
      </c>
      <c r="E48" s="179" t="s">
        <v>108</v>
      </c>
      <c r="F48" s="58"/>
      <c r="G48" s="58"/>
      <c r="H48" s="58"/>
      <c r="I48" s="58"/>
      <c r="J48" s="58"/>
      <c r="K48" s="58"/>
      <c r="L48" s="58"/>
      <c r="M48" s="58"/>
      <c r="N48" s="58"/>
      <c r="O48" s="58"/>
      <c r="P48" s="58"/>
    </row>
    <row r="49" spans="1:16" s="2" customFormat="1" ht="15" customHeight="1">
      <c r="A49"/>
      <c r="B49" s="178" t="s">
        <v>123</v>
      </c>
      <c r="C49" s="179" t="s">
        <v>119</v>
      </c>
      <c r="D49" s="179" t="s">
        <v>124</v>
      </c>
      <c r="E49" s="179" t="s">
        <v>125</v>
      </c>
      <c r="F49" s="58"/>
      <c r="G49" s="58"/>
      <c r="H49" s="58"/>
      <c r="I49" s="58"/>
      <c r="J49" s="58"/>
      <c r="K49" s="58"/>
      <c r="L49" s="58"/>
      <c r="M49" s="58"/>
      <c r="N49" s="58"/>
      <c r="O49" s="58"/>
      <c r="P49" s="58"/>
    </row>
    <row r="50" spans="1:16" s="2" customFormat="1" ht="15" customHeight="1">
      <c r="A50"/>
      <c r="B50" s="178" t="s">
        <v>126</v>
      </c>
      <c r="C50" s="179" t="s">
        <v>119</v>
      </c>
      <c r="D50" s="179" t="s">
        <v>127</v>
      </c>
      <c r="E50" s="179" t="s">
        <v>128</v>
      </c>
      <c r="F50" s="58"/>
      <c r="G50" s="58"/>
      <c r="H50" s="58"/>
      <c r="I50" s="58"/>
      <c r="J50" s="58"/>
      <c r="K50" s="58"/>
      <c r="L50" s="58"/>
      <c r="M50" s="58"/>
      <c r="N50" s="58"/>
      <c r="O50" s="58"/>
      <c r="P50" s="58"/>
    </row>
    <row r="51" spans="1:16" ht="15" customHeight="1">
      <c r="B51" s="178" t="s">
        <v>129</v>
      </c>
      <c r="C51" s="179" t="s">
        <v>130</v>
      </c>
      <c r="D51" s="179" t="s">
        <v>130</v>
      </c>
      <c r="E51" s="180" t="s">
        <v>108</v>
      </c>
      <c r="F51" s="58"/>
      <c r="G51" s="58"/>
      <c r="H51" s="58"/>
      <c r="I51" s="58"/>
      <c r="J51" s="58"/>
      <c r="K51" s="58"/>
      <c r="L51" s="58"/>
      <c r="M51" s="58"/>
      <c r="N51" s="58"/>
      <c r="O51" s="58"/>
      <c r="P51" s="58"/>
    </row>
    <row r="52" spans="1:16" s="2" customFormat="1" ht="15" customHeight="1">
      <c r="A52"/>
      <c r="B52" s="178" t="s">
        <v>131</v>
      </c>
      <c r="C52" s="179" t="s">
        <v>132</v>
      </c>
      <c r="D52" s="179" t="s">
        <v>133</v>
      </c>
      <c r="E52" s="180"/>
      <c r="F52" s="58"/>
      <c r="G52" s="58"/>
      <c r="H52" s="58"/>
      <c r="I52" s="58"/>
      <c r="J52" s="58"/>
      <c r="K52" s="58"/>
      <c r="L52" s="58"/>
      <c r="M52" s="58"/>
      <c r="N52" s="58"/>
      <c r="O52" s="58"/>
      <c r="P52" s="58"/>
    </row>
    <row r="55" spans="1:16">
      <c r="B55" s="71" t="s">
        <v>134</v>
      </c>
    </row>
    <row r="56" spans="1:16">
      <c r="B56" t="s">
        <v>135</v>
      </c>
    </row>
  </sheetData>
  <mergeCells count="1">
    <mergeCell ref="F6:P6"/>
  </mergeCells>
  <phoneticPr fontId="10" type="noConversion"/>
  <conditionalFormatting sqref="G52:I52 L52">
    <cfRule type="containsText" dxfId="43" priority="13" operator="containsText" text="Yes">
      <formula>NOT(ISERROR(SEARCH("Yes",G52)))</formula>
    </cfRule>
    <cfRule type="containsText" dxfId="42" priority="14" operator="containsText" text="Optional">
      <formula>NOT(ISERROR(SEARCH("Optional",G52)))</formula>
    </cfRule>
    <cfRule type="containsText" dxfId="41" priority="15" operator="containsText" text="Mandatory">
      <formula>NOT(ISERROR(SEARCH("Mandatory",G52)))</formula>
    </cfRule>
  </conditionalFormatting>
  <pageMargins left="0.7" right="0.7" top="0.75" bottom="0.75" header="0.3" footer="0.3"/>
  <pageSetup paperSize="9" orientation="portrait" r:id="rId1"/>
  <ignoredErrors>
    <ignoredError sqref="B9: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33940-7ED8-4527-AC35-462F2BE8DADD}">
  <dimension ref="A2:AJ29"/>
  <sheetViews>
    <sheetView zoomScaleNormal="100" workbookViewId="0">
      <selection sqref="A1:XFD1048576"/>
    </sheetView>
  </sheetViews>
  <sheetFormatPr defaultRowHeight="15" customHeight="1"/>
  <cols>
    <col min="2" max="2" width="11.5703125" customWidth="1"/>
    <col min="3" max="4" width="22.5703125" customWidth="1"/>
    <col min="5" max="5" width="11.5703125" customWidth="1"/>
    <col min="6" max="11" width="8.7109375" customWidth="1"/>
    <col min="12" max="12" width="8.7109375" style="9" customWidth="1"/>
    <col min="13" max="18" width="8.7109375" customWidth="1"/>
    <col min="19" max="19" width="8.7109375" style="9" customWidth="1"/>
    <col min="20" max="22" width="8.7109375" customWidth="1"/>
    <col min="23" max="23" width="11.5703125" style="9" customWidth="1"/>
    <col min="24" max="29" width="8.7109375" customWidth="1"/>
    <col min="30" max="30" width="8.7109375" style="9" customWidth="1"/>
    <col min="31" max="33" width="8.7109375" customWidth="1"/>
    <col min="34" max="34" width="11.5703125" style="9" customWidth="1"/>
    <col min="35" max="35" width="8.85546875" customWidth="1"/>
    <col min="36" max="36" width="10.28515625" customWidth="1"/>
  </cols>
  <sheetData>
    <row r="2" spans="1:36" ht="26.1">
      <c r="B2" s="125" t="s">
        <v>0</v>
      </c>
    </row>
    <row r="4" spans="1:36" ht="26.1">
      <c r="B4" s="98" t="s">
        <v>1047</v>
      </c>
      <c r="E4" s="8"/>
    </row>
    <row r="6" spans="1:36" ht="15" customHeight="1">
      <c r="C6" s="372" t="s">
        <v>1048</v>
      </c>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row>
    <row r="7" spans="1:36" ht="15" customHeight="1">
      <c r="C7" s="377" t="s">
        <v>1049</v>
      </c>
      <c r="D7" s="378"/>
      <c r="E7" s="379"/>
      <c r="F7" s="216">
        <v>1</v>
      </c>
      <c r="G7" s="216">
        <v>2</v>
      </c>
      <c r="H7" s="216">
        <v>3</v>
      </c>
      <c r="I7" s="216">
        <v>4</v>
      </c>
      <c r="J7" s="216">
        <v>5</v>
      </c>
      <c r="K7" s="216">
        <v>6</v>
      </c>
      <c r="L7" s="216">
        <v>7</v>
      </c>
      <c r="M7" s="216">
        <v>8</v>
      </c>
      <c r="N7" s="216">
        <v>9</v>
      </c>
      <c r="O7" s="216">
        <v>10</v>
      </c>
      <c r="P7" s="216">
        <v>11</v>
      </c>
      <c r="Q7" s="216">
        <v>12</v>
      </c>
      <c r="R7" s="216">
        <v>13</v>
      </c>
      <c r="S7" s="216">
        <v>14</v>
      </c>
      <c r="T7" s="216">
        <v>15</v>
      </c>
      <c r="U7" s="216">
        <v>16</v>
      </c>
      <c r="V7" s="216">
        <v>17</v>
      </c>
      <c r="W7" s="216">
        <v>18</v>
      </c>
      <c r="X7" s="216">
        <v>19</v>
      </c>
      <c r="Y7" s="216">
        <v>20</v>
      </c>
      <c r="Z7" s="216">
        <v>21</v>
      </c>
      <c r="AA7" s="216">
        <v>22</v>
      </c>
      <c r="AB7" s="216">
        <v>23</v>
      </c>
      <c r="AC7" s="216">
        <v>24</v>
      </c>
      <c r="AD7" s="216">
        <v>25</v>
      </c>
      <c r="AE7" s="216">
        <v>26</v>
      </c>
      <c r="AF7" s="216">
        <v>27</v>
      </c>
      <c r="AG7" s="216">
        <v>28</v>
      </c>
      <c r="AH7" s="216">
        <v>29</v>
      </c>
      <c r="AI7" s="216">
        <v>30</v>
      </c>
      <c r="AJ7" s="216">
        <v>31</v>
      </c>
    </row>
    <row r="8" spans="1:36" ht="21.4" customHeight="1">
      <c r="B8" s="119"/>
      <c r="C8" s="380"/>
      <c r="D8" s="381"/>
      <c r="E8" s="374" t="s">
        <v>1050</v>
      </c>
      <c r="F8" s="374"/>
      <c r="G8" s="374"/>
      <c r="H8" s="374"/>
      <c r="I8" s="374"/>
      <c r="J8" s="374"/>
      <c r="K8" s="374"/>
      <c r="L8" s="374"/>
      <c r="M8" s="374" t="s">
        <v>1051</v>
      </c>
      <c r="N8" s="374"/>
      <c r="O8" s="374"/>
      <c r="P8" s="374"/>
      <c r="Q8" s="374"/>
      <c r="R8" s="374"/>
      <c r="S8" s="374"/>
      <c r="T8" s="374"/>
      <c r="U8" s="374"/>
      <c r="V8" s="374"/>
      <c r="W8" s="374"/>
      <c r="X8" s="374" t="s">
        <v>1052</v>
      </c>
      <c r="Y8" s="374"/>
      <c r="Z8" s="374"/>
      <c r="AA8" s="374"/>
      <c r="AB8" s="374"/>
      <c r="AC8" s="374"/>
      <c r="AD8" s="374"/>
      <c r="AE8" s="374"/>
      <c r="AF8" s="374"/>
      <c r="AG8" s="374"/>
      <c r="AH8" s="374"/>
      <c r="AI8" s="375" t="s">
        <v>1053</v>
      </c>
      <c r="AJ8" s="376"/>
    </row>
    <row r="9" spans="1:36" s="96" customFormat="1" ht="48.4" customHeight="1">
      <c r="A9"/>
      <c r="B9" s="28" t="s">
        <v>4</v>
      </c>
      <c r="C9" s="118" t="s">
        <v>765</v>
      </c>
      <c r="D9" s="118" t="s">
        <v>142</v>
      </c>
      <c r="E9" s="28" t="s">
        <v>1054</v>
      </c>
      <c r="F9" s="26" t="s">
        <v>8</v>
      </c>
      <c r="G9" s="26" t="s">
        <v>9</v>
      </c>
      <c r="H9" s="26" t="s">
        <v>10</v>
      </c>
      <c r="I9" s="26" t="s">
        <v>11</v>
      </c>
      <c r="J9" s="26" t="s">
        <v>12</v>
      </c>
      <c r="K9" s="26" t="s">
        <v>13</v>
      </c>
      <c r="L9" s="26" t="s">
        <v>143</v>
      </c>
      <c r="M9" s="26" t="s">
        <v>8</v>
      </c>
      <c r="N9" s="26" t="s">
        <v>9</v>
      </c>
      <c r="O9" s="26" t="s">
        <v>10</v>
      </c>
      <c r="P9" s="26" t="s">
        <v>11</v>
      </c>
      <c r="Q9" s="26" t="s">
        <v>12</v>
      </c>
      <c r="R9" s="26" t="s">
        <v>13</v>
      </c>
      <c r="S9" s="26" t="s">
        <v>143</v>
      </c>
      <c r="T9" s="27" t="s">
        <v>14</v>
      </c>
      <c r="U9" s="27" t="s">
        <v>15</v>
      </c>
      <c r="V9" s="27" t="s">
        <v>16</v>
      </c>
      <c r="W9" s="28" t="s">
        <v>787</v>
      </c>
      <c r="X9" s="26" t="s">
        <v>8</v>
      </c>
      <c r="Y9" s="26" t="s">
        <v>9</v>
      </c>
      <c r="Z9" s="26" t="s">
        <v>10</v>
      </c>
      <c r="AA9" s="26" t="s">
        <v>11</v>
      </c>
      <c r="AB9" s="26" t="s">
        <v>12</v>
      </c>
      <c r="AC9" s="26" t="s">
        <v>13</v>
      </c>
      <c r="AD9" s="26" t="s">
        <v>143</v>
      </c>
      <c r="AE9" s="27" t="s">
        <v>14</v>
      </c>
      <c r="AF9" s="27" t="s">
        <v>15</v>
      </c>
      <c r="AG9" s="27" t="s">
        <v>16</v>
      </c>
      <c r="AH9" s="28" t="s">
        <v>787</v>
      </c>
      <c r="AI9" s="118" t="s">
        <v>7</v>
      </c>
      <c r="AJ9" s="28" t="s">
        <v>1055</v>
      </c>
    </row>
    <row r="10" spans="1:36" s="2" customFormat="1" ht="15.6">
      <c r="A10"/>
      <c r="B10" s="151" t="s">
        <v>1056</v>
      </c>
      <c r="C10" s="383" t="s">
        <v>1057</v>
      </c>
      <c r="D10" s="160" t="s">
        <v>1058</v>
      </c>
      <c r="E10" s="99" t="s">
        <v>230</v>
      </c>
      <c r="F10" s="100"/>
      <c r="G10" s="100"/>
      <c r="H10" s="100"/>
      <c r="I10" s="100"/>
      <c r="J10" s="100"/>
      <c r="K10" s="100"/>
      <c r="L10" s="121">
        <f>SUM(F10:K10)</f>
        <v>0</v>
      </c>
      <c r="M10" s="101"/>
      <c r="N10" s="101"/>
      <c r="O10" s="101"/>
      <c r="P10" s="101"/>
      <c r="Q10" s="101"/>
      <c r="R10" s="101"/>
      <c r="S10" s="122">
        <f>SUM(M10:R10)</f>
        <v>0</v>
      </c>
      <c r="T10" s="101"/>
      <c r="U10" s="101"/>
      <c r="V10" s="101"/>
      <c r="W10" s="122">
        <f t="shared" ref="W10:W18" si="0">S10+T10+U10+V10</f>
        <v>0</v>
      </c>
      <c r="X10" s="101"/>
      <c r="Y10" s="101"/>
      <c r="Z10" s="101"/>
      <c r="AA10" s="101"/>
      <c r="AB10" s="101"/>
      <c r="AC10" s="101"/>
      <c r="AD10" s="122">
        <f>SUM(X10:AC10)</f>
        <v>0</v>
      </c>
      <c r="AE10" s="101"/>
      <c r="AF10" s="101"/>
      <c r="AG10" s="101"/>
      <c r="AH10" s="122">
        <f t="shared" ref="AH10:AH18" si="1">AD10+AE10+AF10+AG10</f>
        <v>0</v>
      </c>
      <c r="AI10" s="68" t="s">
        <v>150</v>
      </c>
      <c r="AJ10" s="68"/>
    </row>
    <row r="11" spans="1:36" s="2" customFormat="1" ht="15.6">
      <c r="A11"/>
      <c r="B11" s="151" t="s">
        <v>1059</v>
      </c>
      <c r="C11" s="384"/>
      <c r="D11" s="160" t="s">
        <v>1060</v>
      </c>
      <c r="E11" s="102"/>
      <c r="F11" s="102"/>
      <c r="G11" s="102"/>
      <c r="H11" s="102"/>
      <c r="I11" s="102"/>
      <c r="J11" s="102"/>
      <c r="K11" s="102"/>
      <c r="L11" s="103"/>
      <c r="M11" s="56"/>
      <c r="N11" s="56"/>
      <c r="O11" s="56"/>
      <c r="P11" s="56"/>
      <c r="Q11" s="56"/>
      <c r="R11" s="56"/>
      <c r="S11" s="122">
        <f>SUM(M11:R11)</f>
        <v>0</v>
      </c>
      <c r="T11" s="56"/>
      <c r="U11" s="56"/>
      <c r="V11" s="56"/>
      <c r="W11" s="122">
        <f t="shared" si="0"/>
        <v>0</v>
      </c>
      <c r="X11" s="56"/>
      <c r="Y11" s="56"/>
      <c r="Z11" s="56"/>
      <c r="AA11" s="56"/>
      <c r="AB11" s="56"/>
      <c r="AC11" s="56"/>
      <c r="AD11" s="122">
        <f t="shared" ref="AD11:AD12" si="2">SUM(X11:AC11)</f>
        <v>0</v>
      </c>
      <c r="AE11" s="56"/>
      <c r="AF11" s="56"/>
      <c r="AG11" s="56"/>
      <c r="AH11" s="122">
        <f t="shared" si="1"/>
        <v>0</v>
      </c>
      <c r="AI11" s="68" t="s">
        <v>150</v>
      </c>
      <c r="AJ11" s="68"/>
    </row>
    <row r="12" spans="1:36" s="2" customFormat="1" ht="15.6">
      <c r="A12"/>
      <c r="B12" s="151" t="s">
        <v>1061</v>
      </c>
      <c r="C12" s="385"/>
      <c r="D12" s="160" t="s">
        <v>302</v>
      </c>
      <c r="E12" s="102"/>
      <c r="F12" s="102"/>
      <c r="G12" s="102"/>
      <c r="H12" s="102"/>
      <c r="I12" s="102"/>
      <c r="J12" s="102"/>
      <c r="K12" s="102"/>
      <c r="L12" s="103"/>
      <c r="M12" s="56"/>
      <c r="N12" s="56"/>
      <c r="O12" s="56"/>
      <c r="P12" s="56"/>
      <c r="Q12" s="56"/>
      <c r="R12" s="56"/>
      <c r="S12" s="122">
        <f>SUM(M12:R12)</f>
        <v>0</v>
      </c>
      <c r="T12" s="56"/>
      <c r="U12" s="56"/>
      <c r="V12" s="56"/>
      <c r="W12" s="122">
        <f t="shared" si="0"/>
        <v>0</v>
      </c>
      <c r="X12" s="56"/>
      <c r="Y12" s="56"/>
      <c r="Z12" s="56"/>
      <c r="AA12" s="56"/>
      <c r="AB12" s="56"/>
      <c r="AC12" s="56"/>
      <c r="AD12" s="122">
        <f t="shared" si="2"/>
        <v>0</v>
      </c>
      <c r="AE12" s="56"/>
      <c r="AF12" s="56"/>
      <c r="AG12" s="56"/>
      <c r="AH12" s="122">
        <f t="shared" si="1"/>
        <v>0</v>
      </c>
      <c r="AI12" s="68" t="s">
        <v>150</v>
      </c>
      <c r="AJ12" s="68"/>
    </row>
    <row r="13" spans="1:36" s="2" customFormat="1" ht="15.6">
      <c r="A13"/>
      <c r="B13" s="151">
        <v>9.1999999999999993</v>
      </c>
      <c r="C13" s="131" t="s">
        <v>1062</v>
      </c>
      <c r="D13" s="117" t="s">
        <v>1063</v>
      </c>
      <c r="E13" s="38" t="s">
        <v>22</v>
      </c>
      <c r="F13" s="58"/>
      <c r="G13" s="58"/>
      <c r="H13" s="58"/>
      <c r="I13" s="58"/>
      <c r="J13" s="58"/>
      <c r="K13" s="58"/>
      <c r="L13" s="121">
        <f t="shared" ref="L13:L18" si="3">SUM(F13:K13)</f>
        <v>0</v>
      </c>
      <c r="M13" s="56"/>
      <c r="N13" s="56"/>
      <c r="O13" s="56"/>
      <c r="P13" s="56"/>
      <c r="Q13" s="56"/>
      <c r="R13" s="56"/>
      <c r="S13" s="122">
        <f>SUM(M13:R13)</f>
        <v>0</v>
      </c>
      <c r="T13" s="56"/>
      <c r="U13" s="56"/>
      <c r="V13" s="56"/>
      <c r="W13" s="122">
        <f t="shared" si="0"/>
        <v>0</v>
      </c>
      <c r="X13" s="56"/>
      <c r="Y13" s="56"/>
      <c r="Z13" s="56"/>
      <c r="AA13" s="56"/>
      <c r="AB13" s="56"/>
      <c r="AC13" s="56"/>
      <c r="AD13" s="122">
        <f>SUM(X13:AC13)</f>
        <v>0</v>
      </c>
      <c r="AE13" s="56"/>
      <c r="AF13" s="56"/>
      <c r="AG13" s="56"/>
      <c r="AH13" s="122">
        <f t="shared" si="1"/>
        <v>0</v>
      </c>
    </row>
    <row r="14" spans="1:36" s="2" customFormat="1" ht="43.5">
      <c r="A14"/>
      <c r="B14" s="151" t="s">
        <v>1064</v>
      </c>
      <c r="C14" s="386" t="s">
        <v>160</v>
      </c>
      <c r="D14" s="17" t="s">
        <v>1065</v>
      </c>
      <c r="E14" s="38" t="s">
        <v>22</v>
      </c>
      <c r="F14" s="58"/>
      <c r="G14" s="58"/>
      <c r="H14" s="58"/>
      <c r="I14" s="58"/>
      <c r="J14" s="58"/>
      <c r="K14" s="58"/>
      <c r="L14" s="121">
        <f t="shared" si="3"/>
        <v>0</v>
      </c>
      <c r="M14" s="56"/>
      <c r="N14" s="56"/>
      <c r="O14" s="56"/>
      <c r="P14" s="56"/>
      <c r="Q14" s="56"/>
      <c r="R14" s="56"/>
      <c r="S14" s="122">
        <f t="shared" ref="S14:S16" si="4">SUM(M14:R14)</f>
        <v>0</v>
      </c>
      <c r="T14" s="56"/>
      <c r="U14" s="56"/>
      <c r="V14" s="56"/>
      <c r="W14" s="122">
        <f t="shared" si="0"/>
        <v>0</v>
      </c>
      <c r="X14" s="56"/>
      <c r="Y14" s="56"/>
      <c r="Z14" s="56"/>
      <c r="AA14" s="56"/>
      <c r="AB14" s="56"/>
      <c r="AC14" s="56"/>
      <c r="AD14" s="122">
        <f t="shared" ref="AD14:AD16" si="5">SUM(X14:AC14)</f>
        <v>0</v>
      </c>
      <c r="AE14" s="56"/>
      <c r="AF14" s="56"/>
      <c r="AG14" s="56"/>
      <c r="AH14" s="122">
        <f t="shared" si="1"/>
        <v>0</v>
      </c>
    </row>
    <row r="15" spans="1:36" s="2" customFormat="1" ht="29.1">
      <c r="A15"/>
      <c r="B15" s="151" t="s">
        <v>1066</v>
      </c>
      <c r="C15" s="387"/>
      <c r="D15" s="17" t="s">
        <v>1067</v>
      </c>
      <c r="E15" s="38" t="s">
        <v>22</v>
      </c>
      <c r="F15" s="58"/>
      <c r="G15" s="58"/>
      <c r="H15" s="58"/>
      <c r="I15" s="58"/>
      <c r="J15" s="58"/>
      <c r="K15" s="58"/>
      <c r="L15" s="121">
        <f t="shared" si="3"/>
        <v>0</v>
      </c>
      <c r="M15" s="56"/>
      <c r="N15" s="56"/>
      <c r="O15" s="56"/>
      <c r="P15" s="56"/>
      <c r="Q15" s="56"/>
      <c r="R15" s="56"/>
      <c r="S15" s="122">
        <f t="shared" si="4"/>
        <v>0</v>
      </c>
      <c r="T15" s="56"/>
      <c r="U15" s="56"/>
      <c r="V15" s="56"/>
      <c r="W15" s="122">
        <f t="shared" si="0"/>
        <v>0</v>
      </c>
      <c r="X15" s="56"/>
      <c r="Y15" s="56"/>
      <c r="Z15" s="56"/>
      <c r="AA15" s="56"/>
      <c r="AB15" s="56"/>
      <c r="AC15" s="56"/>
      <c r="AD15" s="122">
        <f t="shared" si="5"/>
        <v>0</v>
      </c>
      <c r="AE15" s="56"/>
      <c r="AF15" s="56"/>
      <c r="AG15" s="56"/>
      <c r="AH15" s="122">
        <f t="shared" si="1"/>
        <v>0</v>
      </c>
    </row>
    <row r="16" spans="1:36" s="2" customFormat="1" ht="29.1">
      <c r="A16"/>
      <c r="B16" s="151" t="s">
        <v>1068</v>
      </c>
      <c r="C16" s="388"/>
      <c r="D16" s="17" t="s">
        <v>1069</v>
      </c>
      <c r="E16" s="38" t="s">
        <v>22</v>
      </c>
      <c r="F16" s="58"/>
      <c r="G16" s="58"/>
      <c r="H16" s="58"/>
      <c r="I16" s="58"/>
      <c r="J16" s="58"/>
      <c r="K16" s="58"/>
      <c r="L16" s="121">
        <f t="shared" si="3"/>
        <v>0</v>
      </c>
      <c r="M16" s="56"/>
      <c r="N16" s="56"/>
      <c r="O16" s="56"/>
      <c r="P16" s="56"/>
      <c r="Q16" s="56"/>
      <c r="R16" s="56"/>
      <c r="S16" s="122">
        <f t="shared" si="4"/>
        <v>0</v>
      </c>
      <c r="T16" s="56"/>
      <c r="U16" s="56"/>
      <c r="V16" s="56"/>
      <c r="W16" s="122">
        <f t="shared" si="0"/>
        <v>0</v>
      </c>
      <c r="X16" s="56"/>
      <c r="Y16" s="56"/>
      <c r="Z16" s="56"/>
      <c r="AA16" s="56"/>
      <c r="AB16" s="56"/>
      <c r="AC16" s="56"/>
      <c r="AD16" s="122">
        <f t="shared" si="5"/>
        <v>0</v>
      </c>
      <c r="AE16" s="56"/>
      <c r="AF16" s="56"/>
      <c r="AG16" s="56"/>
      <c r="AH16" s="122">
        <f t="shared" si="1"/>
        <v>0</v>
      </c>
    </row>
    <row r="17" spans="1:36" s="106" customFormat="1" ht="29.1">
      <c r="A17"/>
      <c r="B17" s="152" t="s">
        <v>1070</v>
      </c>
      <c r="C17" s="389" t="s">
        <v>220</v>
      </c>
      <c r="D17" s="21" t="s">
        <v>1071</v>
      </c>
      <c r="E17" s="38" t="s">
        <v>22</v>
      </c>
      <c r="F17" s="104"/>
      <c r="G17" s="104"/>
      <c r="H17" s="104"/>
      <c r="I17" s="104"/>
      <c r="J17" s="104"/>
      <c r="K17" s="104"/>
      <c r="L17" s="121">
        <f t="shared" si="3"/>
        <v>0</v>
      </c>
      <c r="M17" s="105"/>
      <c r="N17" s="105"/>
      <c r="O17" s="105"/>
      <c r="P17" s="105"/>
      <c r="Q17" s="105"/>
      <c r="R17" s="105"/>
      <c r="S17" s="122">
        <f t="shared" ref="S17:S18" si="6">SUM(M17:R17)</f>
        <v>0</v>
      </c>
      <c r="T17" s="105"/>
      <c r="U17" s="105"/>
      <c r="V17" s="105"/>
      <c r="W17" s="122">
        <f t="shared" si="0"/>
        <v>0</v>
      </c>
      <c r="X17" s="105"/>
      <c r="Y17" s="105"/>
      <c r="Z17" s="105"/>
      <c r="AA17" s="105"/>
      <c r="AB17" s="105"/>
      <c r="AC17" s="105"/>
      <c r="AD17" s="122">
        <f t="shared" ref="AD17:AD18" si="7">SUM(X17:AC17)</f>
        <v>0</v>
      </c>
      <c r="AE17" s="105"/>
      <c r="AF17" s="105"/>
      <c r="AG17" s="105"/>
      <c r="AH17" s="122">
        <f t="shared" si="1"/>
        <v>0</v>
      </c>
    </row>
    <row r="18" spans="1:36" s="106" customFormat="1" ht="29.1">
      <c r="A18"/>
      <c r="B18" s="152" t="s">
        <v>1072</v>
      </c>
      <c r="C18" s="389"/>
      <c r="D18" s="21" t="s">
        <v>1073</v>
      </c>
      <c r="E18" s="38" t="s">
        <v>22</v>
      </c>
      <c r="F18" s="104"/>
      <c r="G18" s="104"/>
      <c r="H18" s="104"/>
      <c r="I18" s="104"/>
      <c r="J18" s="104"/>
      <c r="K18" s="104"/>
      <c r="L18" s="121">
        <f t="shared" si="3"/>
        <v>0</v>
      </c>
      <c r="M18" s="107"/>
      <c r="N18" s="107"/>
      <c r="O18" s="107"/>
      <c r="P18" s="107"/>
      <c r="Q18" s="107"/>
      <c r="R18" s="105"/>
      <c r="S18" s="122">
        <f t="shared" si="6"/>
        <v>0</v>
      </c>
      <c r="T18" s="105"/>
      <c r="U18" s="105"/>
      <c r="V18" s="105"/>
      <c r="W18" s="122">
        <f t="shared" si="0"/>
        <v>0</v>
      </c>
      <c r="X18" s="105"/>
      <c r="Y18" s="105"/>
      <c r="Z18" s="105"/>
      <c r="AA18" s="105"/>
      <c r="AB18" s="105"/>
      <c r="AC18" s="105"/>
      <c r="AD18" s="122">
        <f t="shared" si="7"/>
        <v>0</v>
      </c>
      <c r="AE18" s="105"/>
      <c r="AF18" s="105"/>
      <c r="AG18" s="105"/>
      <c r="AH18" s="122">
        <f t="shared" si="1"/>
        <v>0</v>
      </c>
    </row>
    <row r="19" spans="1:36" s="106" customFormat="1" ht="15.6">
      <c r="A19"/>
      <c r="B19" s="111"/>
      <c r="C19" s="110"/>
      <c r="D19" s="111"/>
      <c r="E19" s="37"/>
      <c r="F19" s="112"/>
      <c r="G19" s="112"/>
      <c r="H19" s="112"/>
      <c r="I19" s="112"/>
      <c r="J19" s="112"/>
      <c r="K19" s="112"/>
      <c r="L19" s="113"/>
      <c r="M19" s="114"/>
      <c r="N19" s="114"/>
      <c r="O19" s="114"/>
      <c r="P19" s="114"/>
      <c r="Q19" s="114"/>
      <c r="R19" s="114"/>
      <c r="S19" s="115"/>
      <c r="T19" s="114"/>
      <c r="U19" s="114"/>
      <c r="V19" s="114"/>
      <c r="W19" s="115"/>
      <c r="X19" s="114"/>
      <c r="Y19" s="114"/>
      <c r="Z19" s="114"/>
      <c r="AA19" s="114"/>
      <c r="AB19" s="114"/>
      <c r="AC19" s="114"/>
      <c r="AD19" s="115"/>
      <c r="AE19" s="114"/>
      <c r="AF19" s="114"/>
      <c r="AG19" s="114"/>
      <c r="AH19" s="115"/>
    </row>
    <row r="20" spans="1:36" s="106" customFormat="1" ht="15.6">
      <c r="A20"/>
      <c r="B20" s="111"/>
      <c r="C20" s="110"/>
      <c r="D20" s="111"/>
      <c r="E20" s="37"/>
      <c r="F20" s="112"/>
      <c r="G20" s="112"/>
      <c r="H20" s="112"/>
      <c r="I20" s="112"/>
      <c r="J20" s="112"/>
      <c r="K20" s="112"/>
      <c r="L20" s="113"/>
      <c r="M20" s="114"/>
      <c r="N20" s="114"/>
      <c r="O20" s="114"/>
      <c r="P20" s="114"/>
      <c r="Q20" s="114"/>
      <c r="R20" s="114"/>
      <c r="S20" s="115"/>
      <c r="T20" s="114"/>
      <c r="U20" s="114"/>
      <c r="V20" s="114"/>
      <c r="W20" s="115"/>
      <c r="X20" s="114"/>
      <c r="Y20" s="114"/>
      <c r="Z20" s="114"/>
      <c r="AA20" s="114"/>
      <c r="AB20" s="114"/>
      <c r="AC20" s="114"/>
      <c r="AD20" s="115"/>
      <c r="AE20" s="114"/>
      <c r="AF20" s="114"/>
      <c r="AG20" s="114"/>
      <c r="AH20" s="115"/>
    </row>
    <row r="21" spans="1:36" ht="14.45">
      <c r="B21" s="111"/>
    </row>
    <row r="22" spans="1:36" ht="15.6">
      <c r="B22" s="111"/>
      <c r="C22" s="380" t="s">
        <v>1074</v>
      </c>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1"/>
      <c r="AI22" s="97"/>
      <c r="AJ22" s="97"/>
    </row>
    <row r="23" spans="1:36" ht="15.6">
      <c r="B23" s="111"/>
      <c r="C23" s="377" t="s">
        <v>1049</v>
      </c>
      <c r="D23" s="378"/>
      <c r="E23" s="379"/>
      <c r="F23" s="216">
        <v>1</v>
      </c>
      <c r="G23" s="216">
        <v>2</v>
      </c>
      <c r="H23" s="216">
        <v>3</v>
      </c>
      <c r="I23" s="216">
        <v>4</v>
      </c>
      <c r="J23" s="216">
        <v>5</v>
      </c>
      <c r="K23" s="216">
        <v>6</v>
      </c>
      <c r="L23" s="216">
        <v>7</v>
      </c>
      <c r="M23" s="216">
        <v>8</v>
      </c>
      <c r="N23" s="216">
        <v>9</v>
      </c>
      <c r="O23" s="216">
        <v>10</v>
      </c>
      <c r="P23" s="216">
        <v>11</v>
      </c>
      <c r="Q23" s="216">
        <v>12</v>
      </c>
      <c r="R23" s="216">
        <v>13</v>
      </c>
      <c r="S23" s="216">
        <v>14</v>
      </c>
      <c r="T23" s="216">
        <v>15</v>
      </c>
      <c r="U23" s="216">
        <v>16</v>
      </c>
      <c r="V23" s="216">
        <v>17</v>
      </c>
      <c r="W23" s="216">
        <v>18</v>
      </c>
      <c r="X23" s="216">
        <v>19</v>
      </c>
      <c r="Y23" s="216">
        <v>20</v>
      </c>
      <c r="Z23" s="216">
        <v>21</v>
      </c>
      <c r="AA23" s="216">
        <v>22</v>
      </c>
      <c r="AB23" s="216">
        <v>23</v>
      </c>
      <c r="AC23" s="216">
        <v>24</v>
      </c>
      <c r="AD23" s="216">
        <v>25</v>
      </c>
      <c r="AE23" s="216">
        <v>26</v>
      </c>
      <c r="AF23" s="216">
        <v>27</v>
      </c>
      <c r="AG23" s="216">
        <v>28</v>
      </c>
      <c r="AH23" s="216">
        <v>29</v>
      </c>
      <c r="AI23" s="2"/>
      <c r="AJ23" s="2"/>
    </row>
    <row r="24" spans="1:36" ht="21.4" customHeight="1">
      <c r="B24" s="120"/>
      <c r="C24" s="380"/>
      <c r="D24" s="381"/>
      <c r="E24" s="372" t="s">
        <v>1050</v>
      </c>
      <c r="F24" s="372"/>
      <c r="G24" s="372"/>
      <c r="H24" s="372"/>
      <c r="I24" s="372"/>
      <c r="J24" s="372"/>
      <c r="K24" s="372"/>
      <c r="L24" s="372"/>
      <c r="M24" s="372" t="s">
        <v>1051</v>
      </c>
      <c r="N24" s="372"/>
      <c r="O24" s="372"/>
      <c r="P24" s="372"/>
      <c r="Q24" s="372"/>
      <c r="R24" s="372"/>
      <c r="S24" s="372"/>
      <c r="T24" s="372"/>
      <c r="U24" s="372"/>
      <c r="V24" s="372"/>
      <c r="W24" s="372"/>
      <c r="X24" s="372" t="s">
        <v>1052</v>
      </c>
      <c r="Y24" s="372"/>
      <c r="Z24" s="372"/>
      <c r="AA24" s="372"/>
      <c r="AB24" s="372"/>
      <c r="AC24" s="372"/>
      <c r="AD24" s="372"/>
      <c r="AE24" s="372"/>
      <c r="AF24" s="372"/>
      <c r="AG24" s="372"/>
      <c r="AH24" s="372"/>
      <c r="AI24" s="373"/>
      <c r="AJ24" s="373"/>
    </row>
    <row r="25" spans="1:36" s="5" customFormat="1" ht="48.4" customHeight="1">
      <c r="A25"/>
      <c r="B25" s="28" t="s">
        <v>4</v>
      </c>
      <c r="C25" s="118" t="s">
        <v>765</v>
      </c>
      <c r="D25" s="118" t="s">
        <v>142</v>
      </c>
      <c r="E25" s="28" t="s">
        <v>1054</v>
      </c>
      <c r="F25" s="26" t="s">
        <v>8</v>
      </c>
      <c r="G25" s="26" t="s">
        <v>9</v>
      </c>
      <c r="H25" s="26" t="s">
        <v>10</v>
      </c>
      <c r="I25" s="26" t="s">
        <v>11</v>
      </c>
      <c r="J25" s="26" t="s">
        <v>12</v>
      </c>
      <c r="K25" s="26" t="s">
        <v>13</v>
      </c>
      <c r="L25" s="26" t="s">
        <v>143</v>
      </c>
      <c r="M25" s="26" t="s">
        <v>8</v>
      </c>
      <c r="N25" s="26" t="s">
        <v>9</v>
      </c>
      <c r="O25" s="26" t="s">
        <v>10</v>
      </c>
      <c r="P25" s="26" t="s">
        <v>11</v>
      </c>
      <c r="Q25" s="26" t="s">
        <v>12</v>
      </c>
      <c r="R25" s="26" t="s">
        <v>13</v>
      </c>
      <c r="S25" s="26" t="s">
        <v>143</v>
      </c>
      <c r="T25" s="27" t="s">
        <v>14</v>
      </c>
      <c r="U25" s="27" t="s">
        <v>15</v>
      </c>
      <c r="V25" s="27" t="s">
        <v>16</v>
      </c>
      <c r="W25" s="28" t="s">
        <v>787</v>
      </c>
      <c r="X25" s="26" t="s">
        <v>8</v>
      </c>
      <c r="Y25" s="26" t="s">
        <v>9</v>
      </c>
      <c r="Z25" s="26" t="s">
        <v>10</v>
      </c>
      <c r="AA25" s="26" t="s">
        <v>11</v>
      </c>
      <c r="AB25" s="26" t="s">
        <v>12</v>
      </c>
      <c r="AC25" s="26" t="s">
        <v>13</v>
      </c>
      <c r="AD25" s="26" t="s">
        <v>143</v>
      </c>
      <c r="AE25" s="27" t="s">
        <v>14</v>
      </c>
      <c r="AF25" s="27" t="s">
        <v>15</v>
      </c>
      <c r="AG25" s="27" t="s">
        <v>16</v>
      </c>
      <c r="AH25" s="28" t="s">
        <v>787</v>
      </c>
      <c r="AI25" s="97"/>
      <c r="AJ25" s="97"/>
    </row>
    <row r="26" spans="1:36" s="2" customFormat="1" ht="29.1">
      <c r="A26"/>
      <c r="B26" s="150">
        <v>9.5</v>
      </c>
      <c r="C26" s="132" t="s">
        <v>1075</v>
      </c>
      <c r="D26" s="116" t="s">
        <v>1076</v>
      </c>
      <c r="E26" s="93" t="s">
        <v>22</v>
      </c>
      <c r="F26" s="108"/>
      <c r="G26" s="108"/>
      <c r="H26" s="108"/>
      <c r="I26" s="108"/>
      <c r="J26" s="108"/>
      <c r="K26" s="108"/>
      <c r="L26" s="123">
        <f>SUM(F26:K26)</f>
        <v>0</v>
      </c>
      <c r="M26" s="72"/>
      <c r="N26" s="72"/>
      <c r="O26" s="72"/>
      <c r="P26" s="72"/>
      <c r="Q26" s="72"/>
      <c r="R26" s="72"/>
      <c r="S26" s="124">
        <f>SUM(M26:R26)</f>
        <v>0</v>
      </c>
      <c r="T26" s="72"/>
      <c r="U26" s="72"/>
      <c r="V26" s="72"/>
      <c r="W26" s="124">
        <f>S26+T26+U26+V26</f>
        <v>0</v>
      </c>
      <c r="X26" s="72"/>
      <c r="Y26" s="72"/>
      <c r="Z26" s="72"/>
      <c r="AA26" s="72"/>
      <c r="AB26" s="72"/>
      <c r="AC26" s="72"/>
      <c r="AD26" s="124">
        <f>SUM(X26:AC26)</f>
        <v>0</v>
      </c>
      <c r="AE26" s="72"/>
      <c r="AF26" s="72"/>
      <c r="AG26" s="72"/>
      <c r="AH26" s="124">
        <f>AD26+AE26+AF26+AG26</f>
        <v>0</v>
      </c>
    </row>
    <row r="27" spans="1:36" s="2" customFormat="1" ht="43.5">
      <c r="A27"/>
      <c r="B27" s="151">
        <v>9.6</v>
      </c>
      <c r="C27" s="133" t="s">
        <v>1077</v>
      </c>
      <c r="D27" s="131" t="s">
        <v>1078</v>
      </c>
      <c r="E27" s="38" t="s">
        <v>22</v>
      </c>
      <c r="F27" s="58"/>
      <c r="G27" s="58"/>
      <c r="H27" s="58"/>
      <c r="I27" s="58"/>
      <c r="J27" s="58"/>
      <c r="K27" s="58"/>
      <c r="L27" s="121">
        <f>SUM(F27:K27)</f>
        <v>0</v>
      </c>
      <c r="M27" s="56"/>
      <c r="N27" s="56"/>
      <c r="O27" s="56"/>
      <c r="P27" s="56"/>
      <c r="Q27" s="56"/>
      <c r="R27" s="56"/>
      <c r="S27" s="122">
        <f>SUM(M27:R27)</f>
        <v>0</v>
      </c>
      <c r="T27" s="56"/>
      <c r="U27" s="56"/>
      <c r="V27" s="56"/>
      <c r="W27" s="122">
        <f>S27+T27+U27+V27</f>
        <v>0</v>
      </c>
      <c r="X27" s="56"/>
      <c r="Y27" s="56"/>
      <c r="Z27" s="56"/>
      <c r="AA27" s="56"/>
      <c r="AB27" s="56"/>
      <c r="AC27" s="56"/>
      <c r="AD27" s="122">
        <f>SUM(X27:AC27)</f>
        <v>0</v>
      </c>
      <c r="AE27" s="56"/>
      <c r="AF27" s="56"/>
      <c r="AG27" s="56"/>
      <c r="AH27" s="122">
        <f>AD27+AE27+AF27+AG27</f>
        <v>0</v>
      </c>
    </row>
    <row r="28" spans="1:36" s="2" customFormat="1" ht="72.599999999999994">
      <c r="B28" s="151">
        <v>9.6999999999999993</v>
      </c>
      <c r="C28" s="131" t="s">
        <v>1079</v>
      </c>
      <c r="D28" s="133" t="s">
        <v>1080</v>
      </c>
      <c r="E28" s="38" t="s">
        <v>22</v>
      </c>
      <c r="F28" s="58"/>
      <c r="G28" s="58"/>
      <c r="H28" s="58"/>
      <c r="I28" s="58"/>
      <c r="J28" s="58"/>
      <c r="K28" s="58"/>
      <c r="L28" s="121">
        <f>SUM(F28:K28)</f>
        <v>0</v>
      </c>
      <c r="M28" s="56"/>
      <c r="N28" s="56"/>
      <c r="O28" s="56"/>
      <c r="P28" s="56"/>
      <c r="Q28" s="56"/>
      <c r="R28" s="56"/>
      <c r="S28" s="122">
        <f>SUM(M28:R28)</f>
        <v>0</v>
      </c>
      <c r="T28" s="56"/>
      <c r="U28" s="56"/>
      <c r="V28" s="56"/>
      <c r="W28" s="122">
        <f>S28+T28+U28+V28</f>
        <v>0</v>
      </c>
      <c r="X28" s="56"/>
      <c r="Y28" s="56"/>
      <c r="Z28" s="56"/>
      <c r="AA28" s="56"/>
      <c r="AB28" s="56"/>
      <c r="AC28" s="56"/>
      <c r="AD28" s="122">
        <f>SUM(X28:AC28)</f>
        <v>0</v>
      </c>
      <c r="AE28" s="56"/>
      <c r="AF28" s="56"/>
      <c r="AG28" s="56"/>
      <c r="AH28" s="122">
        <f>AD28+AE28+AF28+AG28</f>
        <v>0</v>
      </c>
    </row>
    <row r="29" spans="1:36" s="2" customFormat="1" ht="87">
      <c r="B29" s="151">
        <v>9.8000000000000007</v>
      </c>
      <c r="C29" s="133" t="s">
        <v>1081</v>
      </c>
      <c r="D29" s="17" t="s">
        <v>1082</v>
      </c>
      <c r="E29" s="109" t="s">
        <v>1083</v>
      </c>
      <c r="F29" s="56"/>
      <c r="G29" s="56"/>
      <c r="H29" s="56"/>
      <c r="I29" s="56"/>
      <c r="J29" s="56"/>
      <c r="K29" s="56"/>
      <c r="L29" s="122">
        <f>SUM(F29:K29)</f>
        <v>0</v>
      </c>
      <c r="M29" s="56"/>
      <c r="N29" s="56"/>
      <c r="O29" s="56"/>
      <c r="P29" s="56"/>
      <c r="Q29" s="56"/>
      <c r="R29" s="56"/>
      <c r="S29" s="122">
        <f>SUM(M29:R29)</f>
        <v>0</v>
      </c>
      <c r="T29" s="56"/>
      <c r="U29" s="56"/>
      <c r="V29" s="56"/>
      <c r="W29" s="122">
        <f>S29+T29+U29+V29</f>
        <v>0</v>
      </c>
      <c r="X29" s="56"/>
      <c r="Y29" s="56"/>
      <c r="Z29" s="56"/>
      <c r="AA29" s="56"/>
      <c r="AB29" s="56"/>
      <c r="AC29" s="56"/>
      <c r="AD29" s="122">
        <f>SUM(X29:AC29)</f>
        <v>0</v>
      </c>
      <c r="AE29" s="56"/>
      <c r="AF29" s="56"/>
      <c r="AG29" s="56"/>
      <c r="AH29" s="122">
        <f>AD29+AE29+AF29+AG29</f>
        <v>0</v>
      </c>
    </row>
  </sheetData>
  <mergeCells count="17">
    <mergeCell ref="C6:AJ6"/>
    <mergeCell ref="C10:C12"/>
    <mergeCell ref="C14:C16"/>
    <mergeCell ref="C17:C18"/>
    <mergeCell ref="C7:E7"/>
    <mergeCell ref="C8:D8"/>
    <mergeCell ref="E24:L24"/>
    <mergeCell ref="M24:W24"/>
    <mergeCell ref="AI24:AJ24"/>
    <mergeCell ref="E8:L8"/>
    <mergeCell ref="M8:W8"/>
    <mergeCell ref="X8:AH8"/>
    <mergeCell ref="X24:AH24"/>
    <mergeCell ref="AI8:AJ8"/>
    <mergeCell ref="C23:E23"/>
    <mergeCell ref="C24:D24"/>
    <mergeCell ref="C22:AH22"/>
  </mergeCells>
  <pageMargins left="0.7" right="0.7" top="0.75" bottom="0.75" header="0.3" footer="0.3"/>
  <ignoredErrors>
    <ignoredError sqref="E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F77A-D7F0-4C11-8612-A9B236D93F1A}">
  <dimension ref="B2:F71"/>
  <sheetViews>
    <sheetView workbookViewId="0">
      <selection sqref="A1:XFD1048576"/>
    </sheetView>
  </sheetViews>
  <sheetFormatPr defaultRowHeight="14.45"/>
  <cols>
    <col min="2" max="2" width="60.7109375" customWidth="1"/>
    <col min="4" max="4" width="48.5703125" customWidth="1"/>
    <col min="6" max="6" width="73.85546875" bestFit="1" customWidth="1"/>
  </cols>
  <sheetData>
    <row r="2" spans="2:6" s="9" customFormat="1">
      <c r="B2" s="146" t="s">
        <v>1084</v>
      </c>
      <c r="D2" s="147" t="s">
        <v>1085</v>
      </c>
      <c r="F2" s="75" t="s">
        <v>743</v>
      </c>
    </row>
    <row r="3" spans="2:6">
      <c r="B3" s="7" t="s">
        <v>1086</v>
      </c>
      <c r="D3" s="146" t="s">
        <v>1087</v>
      </c>
      <c r="F3" s="146" t="s">
        <v>1087</v>
      </c>
    </row>
    <row r="4" spans="2:6">
      <c r="B4" s="7" t="s">
        <v>1088</v>
      </c>
      <c r="D4" s="7" t="s">
        <v>151</v>
      </c>
      <c r="F4" s="7" t="s">
        <v>151</v>
      </c>
    </row>
    <row r="5" spans="2:6">
      <c r="B5" s="7" t="s">
        <v>1089</v>
      </c>
      <c r="D5" s="7" t="s">
        <v>338</v>
      </c>
      <c r="F5" s="7" t="s">
        <v>338</v>
      </c>
    </row>
    <row r="6" spans="2:6">
      <c r="B6" s="7" t="s">
        <v>1090</v>
      </c>
      <c r="D6" s="7" t="s">
        <v>1091</v>
      </c>
      <c r="F6" s="7" t="s">
        <v>418</v>
      </c>
    </row>
    <row r="7" spans="2:6">
      <c r="B7" s="7" t="s">
        <v>1092</v>
      </c>
      <c r="D7" s="7" t="s">
        <v>461</v>
      </c>
      <c r="F7" s="7" t="s">
        <v>461</v>
      </c>
    </row>
    <row r="8" spans="2:6">
      <c r="B8" s="7" t="s">
        <v>1093</v>
      </c>
      <c r="D8" s="7" t="s">
        <v>484</v>
      </c>
      <c r="F8" s="7" t="s">
        <v>484</v>
      </c>
    </row>
    <row r="9" spans="2:6">
      <c r="B9" s="7" t="s">
        <v>1094</v>
      </c>
      <c r="D9" s="7" t="s">
        <v>1095</v>
      </c>
      <c r="F9" s="7" t="s">
        <v>514</v>
      </c>
    </row>
    <row r="10" spans="2:6">
      <c r="B10" s="7" t="s">
        <v>1096</v>
      </c>
    </row>
    <row r="11" spans="2:6">
      <c r="B11" s="7" t="s">
        <v>1097</v>
      </c>
      <c r="D11" s="147" t="s">
        <v>818</v>
      </c>
      <c r="F11" s="148" t="s">
        <v>1098</v>
      </c>
    </row>
    <row r="12" spans="2:6">
      <c r="B12" s="7" t="s">
        <v>1099</v>
      </c>
      <c r="D12" s="146" t="s">
        <v>1100</v>
      </c>
      <c r="F12" s="7" t="s">
        <v>151</v>
      </c>
    </row>
    <row r="13" spans="2:6">
      <c r="B13" s="7" t="s">
        <v>1101</v>
      </c>
      <c r="D13" s="7" t="s">
        <v>151</v>
      </c>
      <c r="F13" s="7" t="s">
        <v>1102</v>
      </c>
    </row>
    <row r="14" spans="2:6">
      <c r="B14" s="7" t="s">
        <v>1103</v>
      </c>
      <c r="D14" s="7" t="s">
        <v>1104</v>
      </c>
      <c r="F14" s="7" t="s">
        <v>1105</v>
      </c>
    </row>
    <row r="15" spans="2:6">
      <c r="B15" s="7" t="s">
        <v>1106</v>
      </c>
      <c r="D15" s="126" t="s">
        <v>1107</v>
      </c>
      <c r="F15" s="7" t="s">
        <v>1108</v>
      </c>
    </row>
    <row r="16" spans="2:6">
      <c r="B16" s="7" t="s">
        <v>1109</v>
      </c>
    </row>
    <row r="17" spans="2:6">
      <c r="B17" s="7" t="s">
        <v>1110</v>
      </c>
      <c r="F17" s="146" t="s">
        <v>1111</v>
      </c>
    </row>
    <row r="18" spans="2:6">
      <c r="B18" s="7" t="s">
        <v>1112</v>
      </c>
      <c r="F18" s="7" t="s">
        <v>151</v>
      </c>
    </row>
    <row r="19" spans="2:6">
      <c r="B19" s="7" t="s">
        <v>1113</v>
      </c>
      <c r="F19" s="7" t="s">
        <v>1114</v>
      </c>
    </row>
    <row r="20" spans="2:6">
      <c r="B20" s="7" t="s">
        <v>1115</v>
      </c>
      <c r="F20" s="7" t="s">
        <v>1116</v>
      </c>
    </row>
    <row r="21" spans="2:6">
      <c r="B21" s="7" t="s">
        <v>1117</v>
      </c>
    </row>
    <row r="22" spans="2:6">
      <c r="F22" s="146" t="s">
        <v>1118</v>
      </c>
    </row>
    <row r="23" spans="2:6">
      <c r="F23" s="16" t="s">
        <v>151</v>
      </c>
    </row>
    <row r="24" spans="2:6">
      <c r="F24" s="7" t="s">
        <v>1119</v>
      </c>
    </row>
    <row r="25" spans="2:6">
      <c r="F25" s="7" t="s">
        <v>1120</v>
      </c>
    </row>
    <row r="26" spans="2:6">
      <c r="F26" s="7" t="s">
        <v>1121</v>
      </c>
    </row>
    <row r="28" spans="2:6">
      <c r="F28" s="146" t="s">
        <v>1122</v>
      </c>
    </row>
    <row r="29" spans="2:6">
      <c r="F29" s="16" t="s">
        <v>151</v>
      </c>
    </row>
    <row r="30" spans="2:6">
      <c r="F30" s="7" t="s">
        <v>1123</v>
      </c>
    </row>
    <row r="31" spans="2:6">
      <c r="F31" s="7" t="s">
        <v>1124</v>
      </c>
    </row>
    <row r="33" spans="6:6">
      <c r="F33" s="146" t="s">
        <v>1125</v>
      </c>
    </row>
    <row r="34" spans="6:6">
      <c r="F34" s="7" t="s">
        <v>151</v>
      </c>
    </row>
    <row r="35" spans="6:6">
      <c r="F35" s="7" t="s">
        <v>1126</v>
      </c>
    </row>
    <row r="36" spans="6:6">
      <c r="F36" s="7" t="s">
        <v>1127</v>
      </c>
    </row>
    <row r="38" spans="6:6">
      <c r="F38" s="146" t="s">
        <v>1128</v>
      </c>
    </row>
    <row r="39" spans="6:6">
      <c r="F39" s="155" t="s">
        <v>151</v>
      </c>
    </row>
    <row r="40" spans="6:6">
      <c r="F40" s="7" t="s">
        <v>1129</v>
      </c>
    </row>
    <row r="41" spans="6:6">
      <c r="F41" s="16" t="s">
        <v>1130</v>
      </c>
    </row>
    <row r="42" spans="6:6">
      <c r="F42" s="7" t="s">
        <v>1131</v>
      </c>
    </row>
    <row r="44" spans="6:6">
      <c r="F44" s="146" t="s">
        <v>1132</v>
      </c>
    </row>
    <row r="45" spans="6:6">
      <c r="F45" s="7" t="s">
        <v>151</v>
      </c>
    </row>
    <row r="46" spans="6:6">
      <c r="F46" s="7" t="s">
        <v>1133</v>
      </c>
    </row>
    <row r="47" spans="6:6">
      <c r="F47" s="7" t="s">
        <v>1134</v>
      </c>
    </row>
    <row r="48" spans="6:6">
      <c r="F48" s="7" t="s">
        <v>1135</v>
      </c>
    </row>
    <row r="49" spans="6:6">
      <c r="F49" s="7" t="s">
        <v>1136</v>
      </c>
    </row>
    <row r="51" spans="6:6">
      <c r="F51" s="146" t="s">
        <v>1137</v>
      </c>
    </row>
    <row r="52" spans="6:6">
      <c r="F52" s="16" t="s">
        <v>151</v>
      </c>
    </row>
    <row r="53" spans="6:6">
      <c r="F53" s="7" t="s">
        <v>1138</v>
      </c>
    </row>
    <row r="54" spans="6:6">
      <c r="F54" s="7" t="s">
        <v>1139</v>
      </c>
    </row>
    <row r="55" spans="6:6">
      <c r="F55" s="7" t="s">
        <v>1140</v>
      </c>
    </row>
    <row r="56" spans="6:6">
      <c r="F56" s="7" t="s">
        <v>1141</v>
      </c>
    </row>
    <row r="58" spans="6:6">
      <c r="F58" s="146" t="s">
        <v>1142</v>
      </c>
    </row>
    <row r="59" spans="6:6">
      <c r="F59" s="7" t="s">
        <v>151</v>
      </c>
    </row>
    <row r="60" spans="6:6">
      <c r="F60" s="7" t="s">
        <v>1143</v>
      </c>
    </row>
    <row r="61" spans="6:6">
      <c r="F61" s="7" t="s">
        <v>1144</v>
      </c>
    </row>
    <row r="62" spans="6:6">
      <c r="F62" s="7" t="s">
        <v>1145</v>
      </c>
    </row>
    <row r="63" spans="6:6">
      <c r="F63" s="7" t="s">
        <v>1146</v>
      </c>
    </row>
    <row r="65" spans="6:6">
      <c r="F65" s="148" t="s">
        <v>1147</v>
      </c>
    </row>
    <row r="66" spans="6:6">
      <c r="F66" s="7" t="s">
        <v>151</v>
      </c>
    </row>
    <row r="67" spans="6:6">
      <c r="F67" s="7" t="s">
        <v>1148</v>
      </c>
    </row>
    <row r="68" spans="6:6">
      <c r="F68" s="7" t="s">
        <v>1149</v>
      </c>
    </row>
    <row r="69" spans="6:6">
      <c r="F69" s="7" t="s">
        <v>1150</v>
      </c>
    </row>
    <row r="70" spans="6:6">
      <c r="F70" s="7" t="s">
        <v>1151</v>
      </c>
    </row>
    <row r="71" spans="6:6">
      <c r="F71" s="9"/>
    </row>
  </sheetData>
  <phoneticPr fontId="1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05A9-5C9C-42A2-AF98-4ACBE1AC09FD}">
  <dimension ref="B2:H70"/>
  <sheetViews>
    <sheetView tabSelected="1" zoomScaleNormal="100" workbookViewId="0">
      <selection sqref="A1:XFD1048576"/>
    </sheetView>
  </sheetViews>
  <sheetFormatPr defaultColWidth="8.7109375" defaultRowHeight="15.6"/>
  <cols>
    <col min="1" max="1" width="8.7109375" style="278"/>
    <col min="2" max="2" width="36" style="278" customWidth="1"/>
    <col min="3" max="3" width="18.85546875" style="278" customWidth="1"/>
    <col min="4" max="4" width="66.85546875" style="279" customWidth="1"/>
    <col min="5" max="5" width="60.7109375" style="279" customWidth="1"/>
    <col min="6" max="16384" width="8.7109375" style="278"/>
  </cols>
  <sheetData>
    <row r="2" spans="2:5" ht="26.1">
      <c r="B2" s="280" t="s">
        <v>1152</v>
      </c>
      <c r="D2"/>
    </row>
    <row r="3" spans="2:5" ht="26.1">
      <c r="B3" s="280"/>
      <c r="D3"/>
    </row>
    <row r="4" spans="2:5">
      <c r="B4" s="281" t="s">
        <v>1153</v>
      </c>
      <c r="C4" s="281" t="s">
        <v>1154</v>
      </c>
      <c r="D4" s="282" t="s">
        <v>1155</v>
      </c>
      <c r="E4" s="282" t="s">
        <v>1156</v>
      </c>
    </row>
    <row r="5" spans="2:5">
      <c r="B5" s="281" t="s">
        <v>1157</v>
      </c>
      <c r="C5" s="278" t="s">
        <v>1158</v>
      </c>
      <c r="D5" s="289" t="s">
        <v>1159</v>
      </c>
      <c r="E5" s="279" t="s">
        <v>1160</v>
      </c>
    </row>
    <row r="6" spans="2:5">
      <c r="B6" s="281" t="s">
        <v>1157</v>
      </c>
      <c r="C6" s="278" t="s">
        <v>1161</v>
      </c>
      <c r="D6" s="289" t="s">
        <v>1162</v>
      </c>
      <c r="E6" s="279" t="s">
        <v>1160</v>
      </c>
    </row>
    <row r="7" spans="2:5" ht="30.95">
      <c r="B7" s="281" t="s">
        <v>1</v>
      </c>
      <c r="C7" s="287" t="s">
        <v>1163</v>
      </c>
      <c r="D7" s="289" t="s">
        <v>1164</v>
      </c>
      <c r="E7" s="279" t="s">
        <v>1165</v>
      </c>
    </row>
    <row r="8" spans="2:5" ht="232.5">
      <c r="B8" s="281" t="s">
        <v>1</v>
      </c>
      <c r="C8" s="288" t="s">
        <v>1166</v>
      </c>
      <c r="D8" s="289" t="s">
        <v>1167</v>
      </c>
      <c r="E8" s="279" t="s">
        <v>1168</v>
      </c>
    </row>
    <row r="9" spans="2:5" ht="30.95">
      <c r="B9" s="281" t="s">
        <v>1</v>
      </c>
      <c r="C9" s="287" t="s">
        <v>1169</v>
      </c>
      <c r="D9" s="289" t="s">
        <v>1170</v>
      </c>
      <c r="E9" s="279" t="s">
        <v>1171</v>
      </c>
    </row>
    <row r="10" spans="2:5" ht="263.45">
      <c r="B10" s="281" t="s">
        <v>1</v>
      </c>
      <c r="C10" s="287" t="s">
        <v>1172</v>
      </c>
      <c r="D10" s="289" t="s">
        <v>1173</v>
      </c>
      <c r="E10" s="279" t="s">
        <v>1174</v>
      </c>
    </row>
    <row r="11" spans="2:5" ht="123.95">
      <c r="B11" s="281" t="s">
        <v>1</v>
      </c>
      <c r="C11" s="288" t="s">
        <v>1175</v>
      </c>
      <c r="D11" s="289" t="s">
        <v>1176</v>
      </c>
      <c r="E11" s="279" t="s">
        <v>1177</v>
      </c>
    </row>
    <row r="12" spans="2:5">
      <c r="B12" s="281" t="s">
        <v>1</v>
      </c>
      <c r="C12" s="287" t="s">
        <v>1178</v>
      </c>
      <c r="D12" s="289" t="s">
        <v>1179</v>
      </c>
      <c r="E12" s="279" t="s">
        <v>1180</v>
      </c>
    </row>
    <row r="13" spans="2:5" ht="93">
      <c r="B13" s="281" t="s">
        <v>1</v>
      </c>
      <c r="C13" s="287" t="s">
        <v>1181</v>
      </c>
      <c r="D13" s="289" t="s">
        <v>1182</v>
      </c>
      <c r="E13" s="279" t="s">
        <v>1183</v>
      </c>
    </row>
    <row r="14" spans="2:5" ht="62.1">
      <c r="B14" s="282" t="s">
        <v>136</v>
      </c>
      <c r="C14" s="288" t="s">
        <v>1184</v>
      </c>
      <c r="D14" s="289" t="s">
        <v>1185</v>
      </c>
      <c r="E14" s="279" t="s">
        <v>1186</v>
      </c>
    </row>
    <row r="15" spans="2:5" ht="30.95">
      <c r="B15" s="282" t="s">
        <v>136</v>
      </c>
      <c r="C15" s="288" t="s">
        <v>1187</v>
      </c>
      <c r="D15" s="289" t="s">
        <v>1188</v>
      </c>
      <c r="E15" s="279" t="s">
        <v>1189</v>
      </c>
    </row>
    <row r="16" spans="2:5" ht="30.95">
      <c r="B16" s="282" t="s">
        <v>136</v>
      </c>
      <c r="C16" s="288" t="s">
        <v>1190</v>
      </c>
      <c r="D16" s="289" t="s">
        <v>1191</v>
      </c>
      <c r="E16" s="279" t="s">
        <v>1192</v>
      </c>
    </row>
    <row r="17" spans="2:6" ht="30.95">
      <c r="B17" s="282" t="s">
        <v>136</v>
      </c>
      <c r="C17" s="288" t="s">
        <v>1193</v>
      </c>
      <c r="D17" s="289" t="s">
        <v>1194</v>
      </c>
      <c r="E17" s="279" t="s">
        <v>1195</v>
      </c>
    </row>
    <row r="18" spans="2:6" ht="46.5">
      <c r="B18" s="282" t="s">
        <v>136</v>
      </c>
      <c r="C18" s="288" t="s">
        <v>1196</v>
      </c>
      <c r="D18" s="289" t="s">
        <v>1197</v>
      </c>
      <c r="E18" s="279" t="s">
        <v>1198</v>
      </c>
    </row>
    <row r="19" spans="2:6" ht="30.95">
      <c r="B19" s="282" t="s">
        <v>136</v>
      </c>
      <c r="C19" s="288" t="s">
        <v>1199</v>
      </c>
      <c r="D19" s="289" t="s">
        <v>1200</v>
      </c>
      <c r="E19" s="279" t="s">
        <v>1201</v>
      </c>
    </row>
    <row r="20" spans="2:6" ht="139.5">
      <c r="B20" s="282" t="s">
        <v>136</v>
      </c>
      <c r="C20" s="288" t="s">
        <v>1202</v>
      </c>
      <c r="D20" s="279" t="s">
        <v>1203</v>
      </c>
      <c r="E20" s="279" t="s">
        <v>1160</v>
      </c>
    </row>
    <row r="21" spans="2:6" ht="62.1">
      <c r="B21" s="282" t="s">
        <v>136</v>
      </c>
      <c r="C21" s="288" t="s">
        <v>1204</v>
      </c>
      <c r="D21" s="289" t="s">
        <v>1205</v>
      </c>
      <c r="E21" s="279" t="s">
        <v>1206</v>
      </c>
    </row>
    <row r="22" spans="2:6" ht="93">
      <c r="B22" s="282" t="s">
        <v>136</v>
      </c>
      <c r="C22" s="288" t="s">
        <v>1207</v>
      </c>
      <c r="D22" s="289" t="s">
        <v>1208</v>
      </c>
      <c r="E22" s="279" t="s">
        <v>1209</v>
      </c>
      <c r="F22" s="284"/>
    </row>
    <row r="23" spans="2:6" ht="62.1">
      <c r="B23" s="282" t="s">
        <v>136</v>
      </c>
      <c r="C23" s="288" t="s">
        <v>1210</v>
      </c>
      <c r="D23" s="289" t="s">
        <v>1211</v>
      </c>
      <c r="E23" s="279" t="s">
        <v>1212</v>
      </c>
    </row>
    <row r="24" spans="2:6" ht="409.5">
      <c r="B24" s="282" t="s">
        <v>136</v>
      </c>
      <c r="C24" s="288" t="s">
        <v>1213</v>
      </c>
      <c r="D24" s="289" t="s">
        <v>1214</v>
      </c>
      <c r="E24" s="279" t="s">
        <v>1215</v>
      </c>
    </row>
    <row r="25" spans="2:6" ht="108.6">
      <c r="B25" s="281" t="s">
        <v>308</v>
      </c>
      <c r="C25" s="288" t="s">
        <v>1216</v>
      </c>
      <c r="D25" s="289" t="s">
        <v>1217</v>
      </c>
      <c r="E25" s="279" t="s">
        <v>1160</v>
      </c>
    </row>
    <row r="26" spans="2:6" ht="30.95">
      <c r="B26" s="281" t="s">
        <v>308</v>
      </c>
      <c r="C26" s="288" t="s">
        <v>1218</v>
      </c>
      <c r="D26" s="279" t="s">
        <v>1219</v>
      </c>
      <c r="E26" s="279" t="s">
        <v>1160</v>
      </c>
    </row>
    <row r="27" spans="2:6" ht="62.1">
      <c r="B27" s="281" t="s">
        <v>308</v>
      </c>
      <c r="C27" s="288" t="s">
        <v>1220</v>
      </c>
      <c r="D27" s="289" t="s">
        <v>1221</v>
      </c>
      <c r="E27" s="279" t="s">
        <v>1222</v>
      </c>
    </row>
    <row r="28" spans="2:6" ht="294.60000000000002">
      <c r="B28" s="281" t="s">
        <v>308</v>
      </c>
      <c r="C28" s="288" t="s">
        <v>1223</v>
      </c>
      <c r="D28" s="279" t="s">
        <v>1224</v>
      </c>
      <c r="E28" s="279" t="s">
        <v>1225</v>
      </c>
    </row>
    <row r="29" spans="2:6" ht="155.1">
      <c r="B29" s="281" t="s">
        <v>308</v>
      </c>
      <c r="C29" s="288" t="s">
        <v>1226</v>
      </c>
      <c r="D29" s="279" t="s">
        <v>1227</v>
      </c>
      <c r="E29" s="279" t="s">
        <v>1228</v>
      </c>
    </row>
    <row r="30" spans="2:6" ht="30.95">
      <c r="B30" s="281" t="s">
        <v>308</v>
      </c>
      <c r="C30" s="288" t="s">
        <v>1229</v>
      </c>
      <c r="D30" s="289" t="s">
        <v>1230</v>
      </c>
      <c r="E30" s="278" t="s">
        <v>1231</v>
      </c>
    </row>
    <row r="31" spans="2:6" ht="62.1">
      <c r="B31" s="281" t="s">
        <v>308</v>
      </c>
      <c r="C31" s="288" t="s">
        <v>1232</v>
      </c>
      <c r="D31" s="289" t="s">
        <v>1233</v>
      </c>
      <c r="E31" s="278" t="s">
        <v>1160</v>
      </c>
    </row>
    <row r="32" spans="2:6" ht="46.5">
      <c r="B32" s="281" t="s">
        <v>308</v>
      </c>
      <c r="C32" s="288" t="s">
        <v>1234</v>
      </c>
      <c r="D32" s="289" t="s">
        <v>1235</v>
      </c>
      <c r="E32" s="278" t="s">
        <v>1160</v>
      </c>
    </row>
    <row r="33" spans="2:8" ht="186">
      <c r="B33" s="281" t="s">
        <v>308</v>
      </c>
      <c r="C33" s="288" t="s">
        <v>1236</v>
      </c>
      <c r="D33" s="289" t="s">
        <v>1237</v>
      </c>
      <c r="E33" s="279" t="s">
        <v>1238</v>
      </c>
    </row>
    <row r="34" spans="2:8" ht="108.6">
      <c r="B34" s="281" t="s">
        <v>308</v>
      </c>
      <c r="C34" s="288" t="s">
        <v>1239</v>
      </c>
      <c r="D34" s="289" t="s">
        <v>1240</v>
      </c>
      <c r="E34" s="279" t="s">
        <v>1241</v>
      </c>
    </row>
    <row r="35" spans="2:8" ht="46.5">
      <c r="B35" s="281" t="s">
        <v>531</v>
      </c>
      <c r="C35" s="288" t="s">
        <v>1242</v>
      </c>
      <c r="D35" s="289" t="s">
        <v>1243</v>
      </c>
      <c r="E35" s="279" t="s">
        <v>1244</v>
      </c>
    </row>
    <row r="36" spans="2:8" ht="30.95">
      <c r="B36" s="281" t="s">
        <v>620</v>
      </c>
      <c r="C36" s="288" t="s">
        <v>1245</v>
      </c>
      <c r="D36" s="289" t="s">
        <v>1246</v>
      </c>
      <c r="E36" s="279" t="s">
        <v>1247</v>
      </c>
    </row>
    <row r="37" spans="2:8" ht="46.5">
      <c r="B37" s="281" t="s">
        <v>620</v>
      </c>
      <c r="C37" s="288" t="s">
        <v>1248</v>
      </c>
      <c r="D37" s="289" t="s">
        <v>1249</v>
      </c>
      <c r="E37" s="279" t="s">
        <v>1250</v>
      </c>
    </row>
    <row r="38" spans="2:8" ht="46.5">
      <c r="B38" s="282" t="s">
        <v>743</v>
      </c>
      <c r="C38" s="288" t="s">
        <v>1251</v>
      </c>
      <c r="D38" s="289" t="s">
        <v>1252</v>
      </c>
      <c r="E38" s="279" t="s">
        <v>1253</v>
      </c>
    </row>
    <row r="39" spans="2:8" ht="155.1">
      <c r="B39" s="282" t="s">
        <v>743</v>
      </c>
      <c r="C39" s="288" t="s">
        <v>1254</v>
      </c>
      <c r="D39" s="279" t="s">
        <v>1255</v>
      </c>
      <c r="E39" s="279" t="s">
        <v>1256</v>
      </c>
      <c r="F39" s="279"/>
      <c r="G39" s="279"/>
      <c r="H39" s="279"/>
    </row>
    <row r="40" spans="2:8" ht="62.1">
      <c r="B40" s="282" t="s">
        <v>743</v>
      </c>
      <c r="C40" s="288" t="s">
        <v>1257</v>
      </c>
      <c r="D40" s="289" t="s">
        <v>1258</v>
      </c>
      <c r="E40" s="279" t="s">
        <v>1259</v>
      </c>
    </row>
    <row r="41" spans="2:8" ht="108.6">
      <c r="B41" s="282" t="s">
        <v>743</v>
      </c>
      <c r="C41" s="288" t="s">
        <v>1260</v>
      </c>
      <c r="D41" s="289" t="s">
        <v>1261</v>
      </c>
      <c r="E41" s="279" t="s">
        <v>1160</v>
      </c>
      <c r="F41" s="279"/>
      <c r="G41" s="279"/>
    </row>
    <row r="42" spans="2:8" ht="62.1">
      <c r="B42" s="282" t="s">
        <v>743</v>
      </c>
      <c r="C42" s="288" t="s">
        <v>1262</v>
      </c>
      <c r="D42" s="289" t="s">
        <v>1263</v>
      </c>
      <c r="E42" s="279" t="s">
        <v>1264</v>
      </c>
    </row>
    <row r="43" spans="2:8" ht="77.45">
      <c r="B43" s="282" t="s">
        <v>743</v>
      </c>
      <c r="C43" s="288" t="s">
        <v>1265</v>
      </c>
      <c r="D43" s="289" t="s">
        <v>1266</v>
      </c>
      <c r="E43" s="279" t="s">
        <v>1267</v>
      </c>
    </row>
    <row r="44" spans="2:8" ht="46.5">
      <c r="B44" s="282" t="s">
        <v>743</v>
      </c>
      <c r="C44" s="288" t="s">
        <v>1268</v>
      </c>
      <c r="D44" s="289" t="s">
        <v>1269</v>
      </c>
      <c r="E44" s="285" t="s">
        <v>1270</v>
      </c>
    </row>
    <row r="45" spans="2:8" ht="62.1">
      <c r="B45" s="282" t="s">
        <v>743</v>
      </c>
      <c r="C45" s="288" t="s">
        <v>1271</v>
      </c>
      <c r="D45" s="289" t="s">
        <v>1272</v>
      </c>
      <c r="E45" s="279" t="s">
        <v>1273</v>
      </c>
    </row>
    <row r="46" spans="2:8" ht="108.6">
      <c r="B46" s="282" t="s">
        <v>743</v>
      </c>
      <c r="C46" s="288" t="s">
        <v>1274</v>
      </c>
      <c r="D46" s="289" t="s">
        <v>1275</v>
      </c>
      <c r="E46" s="279" t="s">
        <v>1276</v>
      </c>
    </row>
    <row r="47" spans="2:8" ht="46.5">
      <c r="B47" s="282" t="s">
        <v>743</v>
      </c>
      <c r="C47" s="288" t="s">
        <v>1277</v>
      </c>
      <c r="D47" s="279" t="s">
        <v>1278</v>
      </c>
      <c r="E47" s="279" t="s">
        <v>1259</v>
      </c>
    </row>
    <row r="48" spans="2:8" ht="46.5">
      <c r="B48" s="282" t="s">
        <v>743</v>
      </c>
      <c r="C48" s="288" t="s">
        <v>1279</v>
      </c>
      <c r="D48" s="279" t="s">
        <v>1280</v>
      </c>
      <c r="E48" s="279" t="s">
        <v>1160</v>
      </c>
    </row>
    <row r="49" spans="2:5" ht="46.5">
      <c r="B49" s="282" t="s">
        <v>743</v>
      </c>
      <c r="C49" s="288" t="s">
        <v>1281</v>
      </c>
      <c r="D49" s="289" t="s">
        <v>1282</v>
      </c>
      <c r="E49" s="279" t="s">
        <v>1160</v>
      </c>
    </row>
    <row r="50" spans="2:5" ht="108.6">
      <c r="B50" s="281" t="s">
        <v>818</v>
      </c>
      <c r="C50" s="288" t="s">
        <v>1283</v>
      </c>
      <c r="D50" s="290" t="s">
        <v>1284</v>
      </c>
      <c r="E50" s="279" t="s">
        <v>1160</v>
      </c>
    </row>
    <row r="51" spans="2:5" ht="46.5">
      <c r="B51" s="281" t="s">
        <v>818</v>
      </c>
      <c r="C51" s="288" t="s">
        <v>1285</v>
      </c>
      <c r="D51" s="290" t="s">
        <v>1286</v>
      </c>
      <c r="E51" s="279" t="s">
        <v>1160</v>
      </c>
    </row>
    <row r="52" spans="2:5" ht="46.5">
      <c r="B52" s="281" t="s">
        <v>818</v>
      </c>
      <c r="C52" s="288" t="s">
        <v>1287</v>
      </c>
      <c r="D52" s="290" t="s">
        <v>1288</v>
      </c>
      <c r="E52" s="279" t="s">
        <v>1160</v>
      </c>
    </row>
    <row r="53" spans="2:5" ht="123.95">
      <c r="B53" s="281" t="s">
        <v>832</v>
      </c>
      <c r="C53" s="288" t="s">
        <v>1289</v>
      </c>
      <c r="D53" s="279" t="s">
        <v>1290</v>
      </c>
      <c r="E53" s="285" t="s">
        <v>1291</v>
      </c>
    </row>
    <row r="54" spans="2:5" ht="62.1">
      <c r="B54" s="281" t="s">
        <v>832</v>
      </c>
      <c r="C54" s="288" t="s">
        <v>1292</v>
      </c>
      <c r="D54" s="289" t="s">
        <v>1293</v>
      </c>
      <c r="E54" s="279" t="s">
        <v>1294</v>
      </c>
    </row>
    <row r="55" spans="2:5" ht="30.95">
      <c r="B55" s="281" t="s">
        <v>832</v>
      </c>
      <c r="C55" s="288" t="s">
        <v>1295</v>
      </c>
      <c r="D55" s="289" t="s">
        <v>1296</v>
      </c>
      <c r="E55" s="286" t="s">
        <v>1297</v>
      </c>
    </row>
    <row r="56" spans="2:5">
      <c r="B56" s="281" t="s">
        <v>832</v>
      </c>
      <c r="C56" s="288" t="s">
        <v>1298</v>
      </c>
      <c r="D56" s="279" t="s">
        <v>1299</v>
      </c>
      <c r="E56" s="279" t="s">
        <v>1300</v>
      </c>
    </row>
    <row r="57" spans="2:5">
      <c r="B57" s="281" t="s">
        <v>832</v>
      </c>
      <c r="C57" s="288" t="s">
        <v>1301</v>
      </c>
      <c r="D57" s="288" t="s">
        <v>1302</v>
      </c>
      <c r="E57" s="279" t="s">
        <v>1160</v>
      </c>
    </row>
    <row r="58" spans="2:5">
      <c r="B58" s="281" t="s">
        <v>960</v>
      </c>
      <c r="C58" s="288" t="s">
        <v>1303</v>
      </c>
      <c r="D58" s="288" t="s">
        <v>1302</v>
      </c>
      <c r="E58" s="279" t="s">
        <v>1160</v>
      </c>
    </row>
    <row r="59" spans="2:5">
      <c r="B59" s="281" t="s">
        <v>960</v>
      </c>
      <c r="C59" s="288" t="s">
        <v>1304</v>
      </c>
      <c r="D59" s="288" t="s">
        <v>1305</v>
      </c>
      <c r="E59" s="279" t="s">
        <v>1160</v>
      </c>
    </row>
    <row r="60" spans="2:5">
      <c r="B60" s="281" t="s">
        <v>1047</v>
      </c>
      <c r="C60" s="287" t="s">
        <v>1306</v>
      </c>
      <c r="D60" s="288" t="s">
        <v>1302</v>
      </c>
      <c r="E60" s="279" t="s">
        <v>1160</v>
      </c>
    </row>
    <row r="61" spans="2:5">
      <c r="B61" s="281" t="s">
        <v>1307</v>
      </c>
      <c r="C61" s="287" t="s">
        <v>1308</v>
      </c>
      <c r="D61" s="279" t="s">
        <v>1309</v>
      </c>
      <c r="E61" s="279" t="s">
        <v>1160</v>
      </c>
    </row>
    <row r="62" spans="2:5">
      <c r="C62" s="283"/>
    </row>
    <row r="63" spans="2:5">
      <c r="C63" s="283"/>
    </row>
    <row r="64" spans="2:5">
      <c r="C64" s="283"/>
    </row>
    <row r="65" spans="3:3">
      <c r="C65" s="283"/>
    </row>
    <row r="66" spans="3:3">
      <c r="C66" s="283"/>
    </row>
    <row r="67" spans="3:3">
      <c r="C67" s="283"/>
    </row>
    <row r="68" spans="3:3">
      <c r="C68" s="283"/>
    </row>
    <row r="69" spans="3:3">
      <c r="C69" s="283"/>
    </row>
    <row r="70" spans="3:3">
      <c r="C70" s="283"/>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AD5A-0D46-48AF-8948-5C5BE6DB068D}">
  <dimension ref="A1:AJ98"/>
  <sheetViews>
    <sheetView zoomScaleNormal="100" workbookViewId="0">
      <selection sqref="A1:XFD1048576"/>
    </sheetView>
  </sheetViews>
  <sheetFormatPr defaultColWidth="8.7109375" defaultRowHeight="14.45"/>
  <cols>
    <col min="1" max="1" width="8.7109375" style="31" customWidth="1"/>
    <col min="2" max="2" width="10.140625" style="31" customWidth="1"/>
    <col min="3" max="3" width="20.7109375" style="31" customWidth="1"/>
    <col min="4" max="4" width="110.85546875" style="32" bestFit="1" customWidth="1"/>
    <col min="5" max="5" width="12.85546875" style="31" bestFit="1" customWidth="1"/>
    <col min="6" max="6" width="18" style="31" customWidth="1"/>
    <col min="7" max="7" width="24" style="2" customWidth="1"/>
    <col min="8" max="13" width="10.7109375" customWidth="1"/>
    <col min="14" max="20" width="10.7109375" style="31" customWidth="1"/>
    <col min="21" max="27" width="9.140625" style="31" customWidth="1"/>
    <col min="28" max="29" width="11.42578125" style="31" customWidth="1"/>
    <col min="30" max="31" width="9.140625" style="31" customWidth="1"/>
    <col min="32" max="33" width="10.42578125" style="31" customWidth="1"/>
    <col min="34" max="35" width="8.7109375" style="31"/>
    <col min="36" max="36" width="9"/>
    <col min="37" max="16384" width="8.7109375" style="31"/>
  </cols>
  <sheetData>
    <row r="1" spans="2:36">
      <c r="B1" s="30"/>
    </row>
    <row r="2" spans="2:36" ht="26.1">
      <c r="B2" s="125" t="s">
        <v>0</v>
      </c>
    </row>
    <row r="3" spans="2:36">
      <c r="B3" s="30"/>
    </row>
    <row r="4" spans="2:36" ht="26.1">
      <c r="B4" s="39" t="s">
        <v>136</v>
      </c>
    </row>
    <row r="5" spans="2:36">
      <c r="B5" s="74"/>
    </row>
    <row r="6" spans="2:36" s="2" customFormat="1">
      <c r="H6" s="291" t="s">
        <v>137</v>
      </c>
      <c r="I6" s="291"/>
      <c r="J6" s="291"/>
      <c r="K6" s="291"/>
      <c r="L6" s="291"/>
      <c r="M6" s="291"/>
      <c r="N6" s="291"/>
      <c r="O6" s="291"/>
      <c r="P6" s="291"/>
      <c r="Q6" s="291"/>
      <c r="R6" s="291"/>
      <c r="S6" s="291"/>
      <c r="T6" s="291"/>
      <c r="U6" s="292" t="s">
        <v>138</v>
      </c>
      <c r="V6" s="292"/>
      <c r="W6" s="292"/>
      <c r="X6" s="292"/>
      <c r="Y6" s="292"/>
      <c r="Z6" s="292"/>
      <c r="AA6" s="292"/>
      <c r="AB6" s="292"/>
      <c r="AC6" s="292"/>
      <c r="AD6" s="292"/>
      <c r="AE6" s="292"/>
      <c r="AF6" s="292"/>
      <c r="AG6" s="292"/>
      <c r="AJ6"/>
    </row>
    <row r="7" spans="2:36" s="2" customFormat="1">
      <c r="G7" s="28" t="s">
        <v>3</v>
      </c>
      <c r="H7" s="27">
        <v>1</v>
      </c>
      <c r="I7" s="27">
        <v>2</v>
      </c>
      <c r="J7" s="27">
        <v>3</v>
      </c>
      <c r="K7" s="27">
        <v>4</v>
      </c>
      <c r="L7" s="27">
        <v>5</v>
      </c>
      <c r="M7" s="27">
        <v>6</v>
      </c>
      <c r="N7" s="27">
        <v>7</v>
      </c>
      <c r="O7" s="27">
        <v>8</v>
      </c>
      <c r="P7" s="27">
        <v>9</v>
      </c>
      <c r="Q7" s="27">
        <v>10</v>
      </c>
      <c r="R7" s="27">
        <v>11</v>
      </c>
      <c r="S7" s="27">
        <v>12</v>
      </c>
      <c r="T7" s="27">
        <v>13</v>
      </c>
      <c r="U7" s="27">
        <v>14</v>
      </c>
      <c r="V7" s="27">
        <v>15</v>
      </c>
      <c r="W7" s="27">
        <v>16</v>
      </c>
      <c r="X7" s="27">
        <v>17</v>
      </c>
      <c r="Y7" s="27">
        <v>18</v>
      </c>
      <c r="Z7" s="27">
        <v>19</v>
      </c>
      <c r="AA7" s="27">
        <v>20</v>
      </c>
      <c r="AB7" s="27">
        <v>21</v>
      </c>
      <c r="AC7" s="27">
        <v>22</v>
      </c>
      <c r="AD7" s="27">
        <v>23</v>
      </c>
      <c r="AE7" s="27">
        <v>24</v>
      </c>
      <c r="AF7" s="27">
        <v>25</v>
      </c>
      <c r="AG7" s="27">
        <v>26</v>
      </c>
      <c r="AJ7"/>
    </row>
    <row r="8" spans="2:36" s="2" customFormat="1" ht="43.5">
      <c r="B8" s="28" t="s">
        <v>4</v>
      </c>
      <c r="C8" s="28" t="s">
        <v>139</v>
      </c>
      <c r="D8" s="28" t="s">
        <v>140</v>
      </c>
      <c r="E8" s="28" t="s">
        <v>7</v>
      </c>
      <c r="F8" s="28" t="s">
        <v>141</v>
      </c>
      <c r="G8" s="28" t="s">
        <v>142</v>
      </c>
      <c r="H8" s="26" t="s">
        <v>8</v>
      </c>
      <c r="I8" s="26" t="s">
        <v>9</v>
      </c>
      <c r="J8" s="26" t="s">
        <v>10</v>
      </c>
      <c r="K8" s="26" t="s">
        <v>11</v>
      </c>
      <c r="L8" s="26" t="s">
        <v>12</v>
      </c>
      <c r="M8" s="26" t="s">
        <v>13</v>
      </c>
      <c r="N8" s="26" t="s">
        <v>143</v>
      </c>
      <c r="O8" s="26" t="s">
        <v>14</v>
      </c>
      <c r="P8" s="26" t="s">
        <v>15</v>
      </c>
      <c r="Q8" s="26" t="s">
        <v>16</v>
      </c>
      <c r="R8" s="26" t="s">
        <v>144</v>
      </c>
      <c r="S8" s="26" t="s">
        <v>145</v>
      </c>
      <c r="T8" s="26" t="s">
        <v>146</v>
      </c>
      <c r="U8" s="26" t="s">
        <v>8</v>
      </c>
      <c r="V8" s="26" t="s">
        <v>9</v>
      </c>
      <c r="W8" s="26" t="s">
        <v>10</v>
      </c>
      <c r="X8" s="26" t="s">
        <v>11</v>
      </c>
      <c r="Y8" s="26" t="s">
        <v>12</v>
      </c>
      <c r="Z8" s="26" t="s">
        <v>13</v>
      </c>
      <c r="AA8" s="26" t="s">
        <v>143</v>
      </c>
      <c r="AB8" s="26" t="s">
        <v>14</v>
      </c>
      <c r="AC8" s="26" t="s">
        <v>15</v>
      </c>
      <c r="AD8" s="26" t="s">
        <v>16</v>
      </c>
      <c r="AE8" s="26" t="s">
        <v>144</v>
      </c>
      <c r="AF8" s="26" t="s">
        <v>145</v>
      </c>
      <c r="AG8" s="26" t="s">
        <v>146</v>
      </c>
      <c r="AJ8"/>
    </row>
    <row r="9" spans="2:36" s="2" customFormat="1" ht="29.1" customHeight="1">
      <c r="B9" s="151" t="s">
        <v>147</v>
      </c>
      <c r="C9" s="131" t="s">
        <v>148</v>
      </c>
      <c r="D9" s="131" t="s">
        <v>149</v>
      </c>
      <c r="E9" s="188" t="s">
        <v>150</v>
      </c>
      <c r="F9" s="131"/>
      <c r="G9" s="23" t="s">
        <v>151</v>
      </c>
      <c r="H9" s="56"/>
      <c r="I9" s="56"/>
      <c r="J9" s="56"/>
      <c r="K9" s="56"/>
      <c r="L9" s="56"/>
      <c r="M9" s="56"/>
      <c r="N9" s="60">
        <f>SUM(H9:M9)</f>
        <v>0</v>
      </c>
      <c r="O9" s="56"/>
      <c r="P9" s="56"/>
      <c r="Q9" s="56"/>
      <c r="R9" s="60">
        <f t="shared" ref="R9:R22" si="0">N9+SUM(O9:Q9)</f>
        <v>0</v>
      </c>
      <c r="S9" s="56"/>
      <c r="T9" s="56"/>
      <c r="U9" s="56"/>
      <c r="V9" s="56"/>
      <c r="W9" s="56"/>
      <c r="X9" s="56"/>
      <c r="Y9" s="56"/>
      <c r="Z9" s="56"/>
      <c r="AA9" s="60">
        <f>SUM(U9:Z9)</f>
        <v>0</v>
      </c>
      <c r="AB9" s="56"/>
      <c r="AC9" s="56"/>
      <c r="AD9" s="56"/>
      <c r="AE9" s="60">
        <f t="shared" ref="AE9:AE22" si="1">AA9+SUM(AB9:AD9)</f>
        <v>0</v>
      </c>
      <c r="AF9" s="56"/>
      <c r="AG9" s="56"/>
      <c r="AJ9"/>
    </row>
    <row r="10" spans="2:36" s="2" customFormat="1" ht="29.1" customHeight="1">
      <c r="B10" s="151" t="s">
        <v>152</v>
      </c>
      <c r="C10" s="131" t="s">
        <v>148</v>
      </c>
      <c r="D10" s="131" t="s">
        <v>153</v>
      </c>
      <c r="E10" s="188" t="s">
        <v>154</v>
      </c>
      <c r="F10" s="131"/>
      <c r="G10" s="23" t="s">
        <v>151</v>
      </c>
      <c r="H10" s="56"/>
      <c r="I10" s="56"/>
      <c r="J10" s="56"/>
      <c r="K10" s="56"/>
      <c r="L10" s="56"/>
      <c r="M10" s="56"/>
      <c r="N10" s="60">
        <f t="shared" ref="N10:N64" si="2">SUM(H10:M10)</f>
        <v>0</v>
      </c>
      <c r="O10" s="56"/>
      <c r="P10" s="56"/>
      <c r="Q10" s="56"/>
      <c r="R10" s="60">
        <f t="shared" si="0"/>
        <v>0</v>
      </c>
      <c r="S10" s="56"/>
      <c r="T10" s="56"/>
      <c r="U10" s="56"/>
      <c r="V10" s="56"/>
      <c r="W10" s="56"/>
      <c r="X10" s="56"/>
      <c r="Y10" s="56"/>
      <c r="Z10" s="56"/>
      <c r="AA10" s="60">
        <f t="shared" ref="AA10:AA64" si="3">SUM(U10:Z10)</f>
        <v>0</v>
      </c>
      <c r="AB10" s="56"/>
      <c r="AC10" s="56"/>
      <c r="AD10" s="56"/>
      <c r="AE10" s="60">
        <f t="shared" si="1"/>
        <v>0</v>
      </c>
      <c r="AF10" s="56"/>
      <c r="AG10" s="56"/>
      <c r="AJ10"/>
    </row>
    <row r="11" spans="2:36" s="2" customFormat="1" ht="29.1" customHeight="1">
      <c r="B11" s="151" t="s">
        <v>155</v>
      </c>
      <c r="C11" s="131" t="s">
        <v>148</v>
      </c>
      <c r="D11" s="131" t="s">
        <v>156</v>
      </c>
      <c r="E11" s="188" t="s">
        <v>150</v>
      </c>
      <c r="F11" s="131"/>
      <c r="G11" s="23" t="s">
        <v>151</v>
      </c>
      <c r="H11" s="56"/>
      <c r="I11" s="56"/>
      <c r="J11" s="56"/>
      <c r="K11" s="56"/>
      <c r="L11" s="56"/>
      <c r="M11" s="56"/>
      <c r="N11" s="60">
        <f t="shared" si="2"/>
        <v>0</v>
      </c>
      <c r="O11" s="56"/>
      <c r="P11" s="56"/>
      <c r="Q11" s="56"/>
      <c r="R11" s="60">
        <f t="shared" si="0"/>
        <v>0</v>
      </c>
      <c r="S11" s="56"/>
      <c r="T11" s="56"/>
      <c r="U11" s="56"/>
      <c r="V11" s="56"/>
      <c r="W11" s="56"/>
      <c r="X11" s="56"/>
      <c r="Y11" s="56"/>
      <c r="Z11" s="56"/>
      <c r="AA11" s="60">
        <f t="shared" si="3"/>
        <v>0</v>
      </c>
      <c r="AB11" s="56"/>
      <c r="AC11" s="56"/>
      <c r="AD11" s="56"/>
      <c r="AE11" s="60">
        <f t="shared" si="1"/>
        <v>0</v>
      </c>
      <c r="AF11" s="56"/>
      <c r="AG11" s="56"/>
      <c r="AJ11"/>
    </row>
    <row r="12" spans="2:36" s="2" customFormat="1" ht="29.1" customHeight="1">
      <c r="B12" s="151" t="s">
        <v>157</v>
      </c>
      <c r="C12" s="131" t="s">
        <v>148</v>
      </c>
      <c r="D12" s="131" t="s">
        <v>158</v>
      </c>
      <c r="E12" s="188" t="s">
        <v>154</v>
      </c>
      <c r="F12" s="131"/>
      <c r="G12" s="23" t="s">
        <v>151</v>
      </c>
      <c r="H12" s="56"/>
      <c r="I12" s="56"/>
      <c r="J12" s="56"/>
      <c r="K12" s="56"/>
      <c r="L12" s="56"/>
      <c r="M12" s="56"/>
      <c r="N12" s="60">
        <f t="shared" si="2"/>
        <v>0</v>
      </c>
      <c r="O12" s="56"/>
      <c r="P12" s="56"/>
      <c r="Q12" s="56"/>
      <c r="R12" s="60">
        <f t="shared" si="0"/>
        <v>0</v>
      </c>
      <c r="S12" s="56"/>
      <c r="T12" s="56"/>
      <c r="U12" s="56"/>
      <c r="V12" s="56"/>
      <c r="W12" s="56"/>
      <c r="X12" s="56"/>
      <c r="Y12" s="56"/>
      <c r="Z12" s="56"/>
      <c r="AA12" s="60">
        <f t="shared" si="3"/>
        <v>0</v>
      </c>
      <c r="AB12" s="56"/>
      <c r="AC12" s="56"/>
      <c r="AD12" s="56"/>
      <c r="AE12" s="60">
        <f t="shared" si="1"/>
        <v>0</v>
      </c>
      <c r="AF12" s="56"/>
      <c r="AG12" s="56"/>
      <c r="AJ12"/>
    </row>
    <row r="13" spans="2:36" s="2" customFormat="1" ht="29.1" customHeight="1">
      <c r="B13" s="151" t="s">
        <v>159</v>
      </c>
      <c r="C13" s="131" t="s">
        <v>160</v>
      </c>
      <c r="D13" s="131" t="s">
        <v>161</v>
      </c>
      <c r="E13" s="188" t="s">
        <v>22</v>
      </c>
      <c r="F13" s="131"/>
      <c r="G13" s="23" t="s">
        <v>151</v>
      </c>
      <c r="H13" s="56"/>
      <c r="I13" s="56"/>
      <c r="J13" s="56"/>
      <c r="K13" s="56"/>
      <c r="L13" s="56"/>
      <c r="M13" s="56"/>
      <c r="N13" s="60">
        <f t="shared" si="2"/>
        <v>0</v>
      </c>
      <c r="O13" s="56"/>
      <c r="P13" s="56"/>
      <c r="Q13" s="56"/>
      <c r="R13" s="60">
        <f t="shared" si="0"/>
        <v>0</v>
      </c>
      <c r="S13" s="56"/>
      <c r="T13" s="56"/>
      <c r="U13" s="56"/>
      <c r="V13" s="56"/>
      <c r="W13" s="56"/>
      <c r="X13" s="56"/>
      <c r="Y13" s="56"/>
      <c r="Z13" s="56"/>
      <c r="AA13" s="60">
        <f t="shared" si="3"/>
        <v>0</v>
      </c>
      <c r="AB13" s="56"/>
      <c r="AC13" s="56"/>
      <c r="AD13" s="56"/>
      <c r="AE13" s="60">
        <f t="shared" si="1"/>
        <v>0</v>
      </c>
      <c r="AF13" s="56"/>
      <c r="AG13" s="56"/>
      <c r="AJ13"/>
    </row>
    <row r="14" spans="2:36" s="2" customFormat="1" ht="29.1" customHeight="1">
      <c r="B14" s="151" t="s">
        <v>162</v>
      </c>
      <c r="C14" s="131" t="s">
        <v>160</v>
      </c>
      <c r="D14" s="131" t="s">
        <v>163</v>
      </c>
      <c r="E14" s="188" t="s">
        <v>150</v>
      </c>
      <c r="F14" s="131"/>
      <c r="G14" s="23" t="s">
        <v>151</v>
      </c>
      <c r="H14" s="56"/>
      <c r="I14" s="56"/>
      <c r="J14" s="56"/>
      <c r="K14" s="56"/>
      <c r="L14" s="56"/>
      <c r="M14" s="56"/>
      <c r="N14" s="60">
        <f t="shared" si="2"/>
        <v>0</v>
      </c>
      <c r="O14" s="56"/>
      <c r="P14" s="56"/>
      <c r="Q14" s="56"/>
      <c r="R14" s="60">
        <f t="shared" si="0"/>
        <v>0</v>
      </c>
      <c r="S14" s="56"/>
      <c r="T14" s="56"/>
      <c r="U14" s="56"/>
      <c r="V14" s="56"/>
      <c r="W14" s="56"/>
      <c r="X14" s="56"/>
      <c r="Y14" s="56"/>
      <c r="Z14" s="56"/>
      <c r="AA14" s="60">
        <f t="shared" si="3"/>
        <v>0</v>
      </c>
      <c r="AB14" s="56"/>
      <c r="AC14" s="56"/>
      <c r="AD14" s="56"/>
      <c r="AE14" s="60">
        <f t="shared" si="1"/>
        <v>0</v>
      </c>
      <c r="AF14" s="56"/>
      <c r="AG14" s="56"/>
      <c r="AJ14"/>
    </row>
    <row r="15" spans="2:36" s="2" customFormat="1" ht="29.1" customHeight="1">
      <c r="B15" s="151" t="s">
        <v>164</v>
      </c>
      <c r="C15" s="131" t="s">
        <v>165</v>
      </c>
      <c r="D15" s="131" t="s">
        <v>166</v>
      </c>
      <c r="E15" s="188" t="s">
        <v>150</v>
      </c>
      <c r="F15" s="131"/>
      <c r="G15" s="23" t="s">
        <v>151</v>
      </c>
      <c r="H15" s="56"/>
      <c r="I15" s="56"/>
      <c r="J15" s="56"/>
      <c r="K15" s="56"/>
      <c r="L15" s="56"/>
      <c r="M15" s="56"/>
      <c r="N15" s="60">
        <f t="shared" si="2"/>
        <v>0</v>
      </c>
      <c r="O15" s="56"/>
      <c r="P15" s="56"/>
      <c r="Q15" s="56"/>
      <c r="R15" s="60">
        <f t="shared" si="0"/>
        <v>0</v>
      </c>
      <c r="S15" s="56"/>
      <c r="T15" s="56"/>
      <c r="U15" s="56"/>
      <c r="V15" s="56"/>
      <c r="W15" s="56"/>
      <c r="X15" s="56"/>
      <c r="Y15" s="56"/>
      <c r="Z15" s="56"/>
      <c r="AA15" s="60">
        <f t="shared" si="3"/>
        <v>0</v>
      </c>
      <c r="AB15" s="56"/>
      <c r="AC15" s="56"/>
      <c r="AD15" s="56"/>
      <c r="AE15" s="60">
        <f t="shared" si="1"/>
        <v>0</v>
      </c>
      <c r="AF15" s="56"/>
      <c r="AG15" s="56"/>
      <c r="AJ15"/>
    </row>
    <row r="16" spans="2:36" s="2" customFormat="1" ht="29.1" customHeight="1">
      <c r="B16" s="151" t="s">
        <v>167</v>
      </c>
      <c r="C16" s="131" t="s">
        <v>168</v>
      </c>
      <c r="D16" s="131" t="s">
        <v>169</v>
      </c>
      <c r="E16" s="188" t="s">
        <v>150</v>
      </c>
      <c r="F16" s="131"/>
      <c r="G16" s="23" t="s">
        <v>151</v>
      </c>
      <c r="H16" s="56"/>
      <c r="I16" s="56"/>
      <c r="J16" s="56"/>
      <c r="K16" s="56"/>
      <c r="L16" s="56"/>
      <c r="M16" s="56"/>
      <c r="N16" s="60">
        <f t="shared" si="2"/>
        <v>0</v>
      </c>
      <c r="O16" s="56"/>
      <c r="P16" s="56"/>
      <c r="Q16" s="56"/>
      <c r="R16" s="60">
        <f t="shared" si="0"/>
        <v>0</v>
      </c>
      <c r="S16" s="56"/>
      <c r="T16" s="56"/>
      <c r="U16" s="56"/>
      <c r="V16" s="56"/>
      <c r="W16" s="56"/>
      <c r="X16" s="56"/>
      <c r="Y16" s="56"/>
      <c r="Z16" s="56"/>
      <c r="AA16" s="60">
        <f t="shared" si="3"/>
        <v>0</v>
      </c>
      <c r="AB16" s="56"/>
      <c r="AC16" s="56"/>
      <c r="AD16" s="56"/>
      <c r="AE16" s="60">
        <f t="shared" si="1"/>
        <v>0</v>
      </c>
      <c r="AF16" s="56"/>
      <c r="AG16" s="56"/>
      <c r="AJ16"/>
    </row>
    <row r="17" spans="2:36" s="2" customFormat="1" ht="29.1" customHeight="1">
      <c r="B17" s="151" t="s">
        <v>170</v>
      </c>
      <c r="C17" s="131" t="s">
        <v>171</v>
      </c>
      <c r="D17" s="131" t="s">
        <v>172</v>
      </c>
      <c r="E17" s="188" t="s">
        <v>150</v>
      </c>
      <c r="F17" s="131"/>
      <c r="G17" s="23" t="s">
        <v>151</v>
      </c>
      <c r="H17" s="56"/>
      <c r="I17" s="56"/>
      <c r="J17" s="56"/>
      <c r="K17" s="56"/>
      <c r="L17" s="56"/>
      <c r="M17" s="56"/>
      <c r="N17" s="60">
        <f t="shared" si="2"/>
        <v>0</v>
      </c>
      <c r="O17" s="56"/>
      <c r="P17" s="56"/>
      <c r="Q17" s="56"/>
      <c r="R17" s="60">
        <f t="shared" si="0"/>
        <v>0</v>
      </c>
      <c r="S17" s="56"/>
      <c r="T17" s="56"/>
      <c r="U17" s="56"/>
      <c r="V17" s="56"/>
      <c r="W17" s="56"/>
      <c r="X17" s="56"/>
      <c r="Y17" s="56"/>
      <c r="Z17" s="56"/>
      <c r="AA17" s="60">
        <f t="shared" si="3"/>
        <v>0</v>
      </c>
      <c r="AB17" s="56"/>
      <c r="AC17" s="56"/>
      <c r="AD17" s="56"/>
      <c r="AE17" s="60">
        <f t="shared" si="1"/>
        <v>0</v>
      </c>
      <c r="AF17" s="56"/>
      <c r="AG17" s="56"/>
      <c r="AJ17"/>
    </row>
    <row r="18" spans="2:36" s="2" customFormat="1" ht="29.1" customHeight="1">
      <c r="B18" s="151" t="s">
        <v>173</v>
      </c>
      <c r="C18" s="131" t="s">
        <v>171</v>
      </c>
      <c r="D18" s="131" t="s">
        <v>174</v>
      </c>
      <c r="E18" s="188" t="s">
        <v>22</v>
      </c>
      <c r="F18" s="131"/>
      <c r="G18" s="23" t="s">
        <v>151</v>
      </c>
      <c r="H18" s="56"/>
      <c r="I18" s="56"/>
      <c r="J18" s="56"/>
      <c r="K18" s="56"/>
      <c r="L18" s="56"/>
      <c r="M18" s="56"/>
      <c r="N18" s="60">
        <f t="shared" si="2"/>
        <v>0</v>
      </c>
      <c r="O18" s="56"/>
      <c r="P18" s="56"/>
      <c r="Q18" s="56"/>
      <c r="R18" s="60">
        <f t="shared" si="0"/>
        <v>0</v>
      </c>
      <c r="S18" s="56"/>
      <c r="T18" s="56"/>
      <c r="U18" s="56"/>
      <c r="V18" s="56"/>
      <c r="W18" s="56"/>
      <c r="X18" s="56"/>
      <c r="Y18" s="56"/>
      <c r="Z18" s="56"/>
      <c r="AA18" s="60">
        <f t="shared" si="3"/>
        <v>0</v>
      </c>
      <c r="AB18" s="56"/>
      <c r="AC18" s="56"/>
      <c r="AD18" s="56"/>
      <c r="AE18" s="60">
        <f t="shared" si="1"/>
        <v>0</v>
      </c>
      <c r="AF18" s="56"/>
      <c r="AG18" s="56"/>
      <c r="AJ18"/>
    </row>
    <row r="19" spans="2:36" s="2" customFormat="1" ht="29.1" customHeight="1">
      <c r="B19" s="151" t="s">
        <v>175</v>
      </c>
      <c r="C19" s="131" t="s">
        <v>176</v>
      </c>
      <c r="D19" s="131" t="s">
        <v>177</v>
      </c>
      <c r="E19" s="188" t="s">
        <v>22</v>
      </c>
      <c r="F19" s="131"/>
      <c r="G19" s="23" t="s">
        <v>151</v>
      </c>
      <c r="H19" s="56"/>
      <c r="I19" s="56"/>
      <c r="J19" s="56"/>
      <c r="K19" s="56"/>
      <c r="L19" s="56"/>
      <c r="M19" s="56"/>
      <c r="N19" s="60">
        <f t="shared" si="2"/>
        <v>0</v>
      </c>
      <c r="O19" s="56"/>
      <c r="P19" s="56"/>
      <c r="Q19" s="56"/>
      <c r="R19" s="60">
        <f t="shared" si="0"/>
        <v>0</v>
      </c>
      <c r="S19" s="56"/>
      <c r="T19" s="56"/>
      <c r="U19" s="56"/>
      <c r="V19" s="56"/>
      <c r="W19" s="56"/>
      <c r="X19" s="56"/>
      <c r="Y19" s="56"/>
      <c r="Z19" s="56"/>
      <c r="AA19" s="60">
        <f t="shared" si="3"/>
        <v>0</v>
      </c>
      <c r="AB19" s="56"/>
      <c r="AC19" s="56"/>
      <c r="AD19" s="56"/>
      <c r="AE19" s="60">
        <f t="shared" si="1"/>
        <v>0</v>
      </c>
      <c r="AF19" s="56"/>
      <c r="AG19" s="56"/>
      <c r="AJ19"/>
    </row>
    <row r="20" spans="2:36" s="2" customFormat="1" ht="29.1" customHeight="1">
      <c r="B20" s="151" t="s">
        <v>178</v>
      </c>
      <c r="C20" s="131" t="s">
        <v>176</v>
      </c>
      <c r="D20" s="131" t="s">
        <v>179</v>
      </c>
      <c r="E20" s="188" t="s">
        <v>22</v>
      </c>
      <c r="F20" s="131"/>
      <c r="G20" s="23" t="s">
        <v>151</v>
      </c>
      <c r="H20" s="56"/>
      <c r="I20" s="56"/>
      <c r="J20" s="56"/>
      <c r="K20" s="56"/>
      <c r="L20" s="56"/>
      <c r="M20" s="56"/>
      <c r="N20" s="60">
        <f t="shared" si="2"/>
        <v>0</v>
      </c>
      <c r="O20" s="56"/>
      <c r="P20" s="56"/>
      <c r="Q20" s="56"/>
      <c r="R20" s="60">
        <f t="shared" si="0"/>
        <v>0</v>
      </c>
      <c r="S20" s="56"/>
      <c r="T20" s="56"/>
      <c r="U20" s="56"/>
      <c r="V20" s="56"/>
      <c r="W20" s="56"/>
      <c r="X20" s="56"/>
      <c r="Y20" s="56"/>
      <c r="Z20" s="56"/>
      <c r="AA20" s="60">
        <f t="shared" si="3"/>
        <v>0</v>
      </c>
      <c r="AB20" s="56"/>
      <c r="AC20" s="56"/>
      <c r="AD20" s="56"/>
      <c r="AE20" s="60">
        <f t="shared" si="1"/>
        <v>0</v>
      </c>
      <c r="AF20" s="56"/>
      <c r="AG20" s="56"/>
      <c r="AJ20"/>
    </row>
    <row r="21" spans="2:36" s="2" customFormat="1" ht="29.1" customHeight="1">
      <c r="B21" s="151" t="s">
        <v>180</v>
      </c>
      <c r="C21" s="131" t="s">
        <v>181</v>
      </c>
      <c r="D21" s="131" t="s">
        <v>182</v>
      </c>
      <c r="E21" s="188" t="s">
        <v>22</v>
      </c>
      <c r="F21" s="131"/>
      <c r="G21" s="23" t="s">
        <v>151</v>
      </c>
      <c r="H21" s="56"/>
      <c r="I21" s="56"/>
      <c r="J21" s="56"/>
      <c r="K21" s="56"/>
      <c r="L21" s="56"/>
      <c r="M21" s="56"/>
      <c r="N21" s="60">
        <f t="shared" si="2"/>
        <v>0</v>
      </c>
      <c r="O21" s="56"/>
      <c r="P21" s="56"/>
      <c r="Q21" s="56"/>
      <c r="R21" s="60">
        <f t="shared" si="0"/>
        <v>0</v>
      </c>
      <c r="S21" s="56"/>
      <c r="T21" s="56"/>
      <c r="U21" s="56"/>
      <c r="V21" s="56"/>
      <c r="W21" s="56"/>
      <c r="X21" s="56"/>
      <c r="Y21" s="56"/>
      <c r="Z21" s="56"/>
      <c r="AA21" s="60">
        <f t="shared" si="3"/>
        <v>0</v>
      </c>
      <c r="AB21" s="56"/>
      <c r="AC21" s="56"/>
      <c r="AD21" s="56"/>
      <c r="AE21" s="60">
        <f t="shared" si="1"/>
        <v>0</v>
      </c>
      <c r="AF21" s="56"/>
      <c r="AG21" s="56"/>
      <c r="AJ21"/>
    </row>
    <row r="22" spans="2:36" s="2" customFormat="1" ht="29.1" customHeight="1">
      <c r="B22" s="151" t="s">
        <v>183</v>
      </c>
      <c r="C22" s="131" t="s">
        <v>181</v>
      </c>
      <c r="D22" s="131" t="s">
        <v>184</v>
      </c>
      <c r="E22" s="188" t="s">
        <v>22</v>
      </c>
      <c r="F22" s="131"/>
      <c r="G22" s="23" t="s">
        <v>151</v>
      </c>
      <c r="H22" s="56"/>
      <c r="I22" s="56"/>
      <c r="J22" s="56"/>
      <c r="K22" s="56"/>
      <c r="L22" s="56"/>
      <c r="M22" s="56"/>
      <c r="N22" s="60">
        <f t="shared" si="2"/>
        <v>0</v>
      </c>
      <c r="O22" s="56"/>
      <c r="P22" s="56"/>
      <c r="Q22" s="56"/>
      <c r="R22" s="60">
        <f t="shared" si="0"/>
        <v>0</v>
      </c>
      <c r="S22" s="56"/>
      <c r="T22" s="56"/>
      <c r="U22" s="56"/>
      <c r="V22" s="56"/>
      <c r="W22" s="56"/>
      <c r="X22" s="56"/>
      <c r="Y22" s="56"/>
      <c r="Z22" s="56"/>
      <c r="AA22" s="60">
        <f t="shared" si="3"/>
        <v>0</v>
      </c>
      <c r="AB22" s="56"/>
      <c r="AC22" s="56"/>
      <c r="AD22" s="56"/>
      <c r="AE22" s="60">
        <f t="shared" si="1"/>
        <v>0</v>
      </c>
      <c r="AF22" s="56"/>
      <c r="AG22" s="56"/>
      <c r="AJ22"/>
    </row>
    <row r="23" spans="2:36" s="2" customFormat="1" ht="29.1" customHeight="1">
      <c r="B23" s="151" t="s">
        <v>185</v>
      </c>
      <c r="C23" s="131" t="s">
        <v>130</v>
      </c>
      <c r="D23" s="131" t="s">
        <v>186</v>
      </c>
      <c r="E23" s="188" t="s">
        <v>187</v>
      </c>
      <c r="F23" s="131"/>
      <c r="G23" s="23" t="s">
        <v>151</v>
      </c>
      <c r="H23" s="56"/>
      <c r="I23" s="56"/>
      <c r="J23" s="56"/>
      <c r="K23" s="56"/>
      <c r="L23" s="56"/>
      <c r="M23" s="56"/>
      <c r="N23" s="189"/>
      <c r="O23" s="56"/>
      <c r="P23" s="56"/>
      <c r="Q23" s="56"/>
      <c r="R23" s="189"/>
      <c r="S23" s="56"/>
      <c r="T23" s="56"/>
      <c r="U23" s="56"/>
      <c r="V23" s="56"/>
      <c r="W23" s="56"/>
      <c r="X23" s="56"/>
      <c r="Y23" s="56"/>
      <c r="Z23" s="56"/>
      <c r="AA23" s="189"/>
      <c r="AB23" s="56"/>
      <c r="AC23" s="56"/>
      <c r="AD23" s="56"/>
      <c r="AE23" s="189"/>
      <c r="AF23" s="56"/>
      <c r="AG23" s="56"/>
      <c r="AJ23"/>
    </row>
    <row r="24" spans="2:36" s="2" customFormat="1" ht="29.1" customHeight="1">
      <c r="B24" s="151" t="s">
        <v>188</v>
      </c>
      <c r="C24" s="131" t="s">
        <v>189</v>
      </c>
      <c r="D24" s="131" t="s">
        <v>190</v>
      </c>
      <c r="E24" s="188" t="s">
        <v>154</v>
      </c>
      <c r="F24" s="131"/>
      <c r="G24" s="23" t="s">
        <v>151</v>
      </c>
      <c r="H24" s="56"/>
      <c r="I24" s="56"/>
      <c r="J24" s="56"/>
      <c r="K24" s="56"/>
      <c r="L24" s="56"/>
      <c r="M24" s="56"/>
      <c r="N24" s="60">
        <f t="shared" si="2"/>
        <v>0</v>
      </c>
      <c r="O24" s="56"/>
      <c r="P24" s="56"/>
      <c r="Q24" s="56"/>
      <c r="R24" s="60">
        <f>N24+SUM(O24:Q24)</f>
        <v>0</v>
      </c>
      <c r="S24" s="56"/>
      <c r="T24" s="56"/>
      <c r="U24" s="56"/>
      <c r="V24" s="56"/>
      <c r="W24" s="56"/>
      <c r="X24" s="56"/>
      <c r="Y24" s="56"/>
      <c r="Z24" s="56"/>
      <c r="AA24" s="60">
        <f t="shared" si="3"/>
        <v>0</v>
      </c>
      <c r="AB24" s="56"/>
      <c r="AC24" s="56"/>
      <c r="AD24" s="56"/>
      <c r="AE24" s="60">
        <f>AA24+SUM(AB24:AD24)</f>
        <v>0</v>
      </c>
      <c r="AF24" s="56"/>
      <c r="AG24" s="56"/>
      <c r="AJ24"/>
    </row>
    <row r="25" spans="2:36" s="2" customFormat="1" ht="29.1" customHeight="1">
      <c r="B25" s="151" t="s">
        <v>191</v>
      </c>
      <c r="C25" s="131" t="s">
        <v>192</v>
      </c>
      <c r="D25" s="131" t="s">
        <v>193</v>
      </c>
      <c r="E25" s="188" t="s">
        <v>194</v>
      </c>
      <c r="F25" s="131"/>
      <c r="G25" s="23" t="s">
        <v>151</v>
      </c>
      <c r="H25" s="56"/>
      <c r="I25" s="56"/>
      <c r="J25" s="56"/>
      <c r="K25" s="56"/>
      <c r="L25" s="56"/>
      <c r="M25" s="56"/>
      <c r="N25" s="60">
        <f t="shared" si="2"/>
        <v>0</v>
      </c>
      <c r="O25" s="56"/>
      <c r="P25" s="56"/>
      <c r="Q25" s="56"/>
      <c r="R25" s="60">
        <f>N25+SUM(O25:Q25)</f>
        <v>0</v>
      </c>
      <c r="S25" s="56"/>
      <c r="T25" s="56"/>
      <c r="U25" s="56"/>
      <c r="V25" s="56"/>
      <c r="W25" s="56"/>
      <c r="X25" s="56"/>
      <c r="Y25" s="56"/>
      <c r="Z25" s="56"/>
      <c r="AA25" s="60">
        <f t="shared" si="3"/>
        <v>0</v>
      </c>
      <c r="AB25" s="56"/>
      <c r="AC25" s="56"/>
      <c r="AD25" s="56"/>
      <c r="AE25" s="60">
        <f>AA25+SUM(AB25:AD25)</f>
        <v>0</v>
      </c>
      <c r="AF25" s="56"/>
      <c r="AG25" s="56"/>
      <c r="AJ25"/>
    </row>
    <row r="26" spans="2:36" s="2" customFormat="1" ht="29.1" customHeight="1">
      <c r="B26" s="151" t="s">
        <v>195</v>
      </c>
      <c r="C26" s="131" t="s">
        <v>110</v>
      </c>
      <c r="D26" s="131" t="s">
        <v>196</v>
      </c>
      <c r="E26" s="188" t="s">
        <v>22</v>
      </c>
      <c r="F26" s="131"/>
      <c r="G26" s="23" t="s">
        <v>151</v>
      </c>
      <c r="H26" s="56"/>
      <c r="I26" s="56"/>
      <c r="J26" s="56"/>
      <c r="K26" s="56"/>
      <c r="L26" s="56"/>
      <c r="M26" s="56"/>
      <c r="N26" s="60">
        <f t="shared" si="2"/>
        <v>0</v>
      </c>
      <c r="O26" s="56"/>
      <c r="P26" s="56"/>
      <c r="Q26" s="56"/>
      <c r="R26" s="60">
        <f>N26+SUM(O26:Q26)</f>
        <v>0</v>
      </c>
      <c r="S26" s="56"/>
      <c r="T26" s="56"/>
      <c r="U26" s="56"/>
      <c r="V26" s="56"/>
      <c r="W26" s="56"/>
      <c r="X26" s="56"/>
      <c r="Y26" s="56"/>
      <c r="Z26" s="56"/>
      <c r="AA26" s="60">
        <f t="shared" si="3"/>
        <v>0</v>
      </c>
      <c r="AB26" s="56"/>
      <c r="AC26" s="56"/>
      <c r="AD26" s="56"/>
      <c r="AE26" s="60">
        <f>AA26+SUM(AB26:AD26)</f>
        <v>0</v>
      </c>
      <c r="AF26" s="56"/>
      <c r="AG26" s="56"/>
      <c r="AJ26"/>
    </row>
    <row r="27" spans="2:36" s="2" customFormat="1" ht="29.1" customHeight="1">
      <c r="B27" s="151" t="s">
        <v>197</v>
      </c>
      <c r="C27" s="131" t="s">
        <v>110</v>
      </c>
      <c r="D27" s="131" t="s">
        <v>198</v>
      </c>
      <c r="E27" s="188" t="s">
        <v>187</v>
      </c>
      <c r="F27" s="131"/>
      <c r="G27" s="23" t="s">
        <v>151</v>
      </c>
      <c r="H27" s="56"/>
      <c r="I27" s="56"/>
      <c r="J27" s="56"/>
      <c r="K27" s="56"/>
      <c r="L27" s="56"/>
      <c r="M27" s="56"/>
      <c r="N27" s="189"/>
      <c r="O27" s="56"/>
      <c r="P27" s="56"/>
      <c r="Q27" s="56"/>
      <c r="R27" s="189"/>
      <c r="S27" s="56"/>
      <c r="T27" s="56"/>
      <c r="U27" s="56"/>
      <c r="V27" s="56"/>
      <c r="W27" s="56"/>
      <c r="X27" s="56"/>
      <c r="Y27" s="56"/>
      <c r="Z27" s="56"/>
      <c r="AA27" s="189"/>
      <c r="AB27" s="56"/>
      <c r="AC27" s="56"/>
      <c r="AD27" s="56"/>
      <c r="AE27" s="189"/>
      <c r="AF27" s="56"/>
      <c r="AG27" s="56"/>
      <c r="AJ27"/>
    </row>
    <row r="28" spans="2:36" s="2" customFormat="1" ht="29.1" customHeight="1">
      <c r="B28" s="151" t="s">
        <v>199</v>
      </c>
      <c r="C28" s="131" t="s">
        <v>200</v>
      </c>
      <c r="D28" s="131" t="s">
        <v>201</v>
      </c>
      <c r="E28" s="188" t="s">
        <v>22</v>
      </c>
      <c r="F28" s="131"/>
      <c r="G28" s="23" t="s">
        <v>151</v>
      </c>
      <c r="H28" s="56"/>
      <c r="I28" s="56"/>
      <c r="J28" s="56"/>
      <c r="K28" s="56"/>
      <c r="L28" s="56"/>
      <c r="M28" s="56"/>
      <c r="N28" s="60">
        <f t="shared" si="2"/>
        <v>0</v>
      </c>
      <c r="O28" s="56"/>
      <c r="P28" s="56"/>
      <c r="Q28" s="56"/>
      <c r="R28" s="60">
        <f t="shared" ref="R28:R65" si="4">N28+SUM(O28:Q28)</f>
        <v>0</v>
      </c>
      <c r="S28" s="56"/>
      <c r="T28" s="56"/>
      <c r="U28" s="56"/>
      <c r="V28" s="56"/>
      <c r="W28" s="56"/>
      <c r="X28" s="56"/>
      <c r="Y28" s="56"/>
      <c r="Z28" s="56"/>
      <c r="AA28" s="60">
        <f t="shared" si="3"/>
        <v>0</v>
      </c>
      <c r="AB28" s="56"/>
      <c r="AC28" s="56"/>
      <c r="AD28" s="56"/>
      <c r="AE28" s="60">
        <f t="shared" ref="AE28:AE67" si="5">AA28+SUM(AB28:AD28)</f>
        <v>0</v>
      </c>
      <c r="AF28" s="56"/>
      <c r="AG28" s="56"/>
      <c r="AJ28"/>
    </row>
    <row r="29" spans="2:36" s="2" customFormat="1" ht="29.1" customHeight="1">
      <c r="B29" s="151" t="s">
        <v>202</v>
      </c>
      <c r="C29" s="131" t="s">
        <v>203</v>
      </c>
      <c r="D29" s="131" t="s">
        <v>204</v>
      </c>
      <c r="E29" s="188" t="s">
        <v>205</v>
      </c>
      <c r="F29" s="131"/>
      <c r="G29" s="23" t="s">
        <v>151</v>
      </c>
      <c r="H29" s="56"/>
      <c r="I29" s="56"/>
      <c r="J29" s="56"/>
      <c r="K29" s="56"/>
      <c r="L29" s="56"/>
      <c r="M29" s="56"/>
      <c r="N29" s="60">
        <f t="shared" si="2"/>
        <v>0</v>
      </c>
      <c r="O29" s="56"/>
      <c r="P29" s="56"/>
      <c r="Q29" s="56"/>
      <c r="R29" s="60">
        <f t="shared" si="4"/>
        <v>0</v>
      </c>
      <c r="S29" s="56"/>
      <c r="T29" s="56"/>
      <c r="U29" s="56"/>
      <c r="V29" s="56"/>
      <c r="W29" s="56"/>
      <c r="X29" s="56"/>
      <c r="Y29" s="56"/>
      <c r="Z29" s="56"/>
      <c r="AA29" s="60">
        <f t="shared" si="3"/>
        <v>0</v>
      </c>
      <c r="AB29" s="56"/>
      <c r="AC29" s="56"/>
      <c r="AD29" s="56"/>
      <c r="AE29" s="60">
        <f t="shared" si="5"/>
        <v>0</v>
      </c>
      <c r="AF29" s="56"/>
      <c r="AG29" s="56"/>
      <c r="AJ29"/>
    </row>
    <row r="30" spans="2:36" s="2" customFormat="1" ht="29.1" customHeight="1">
      <c r="B30" s="151" t="s">
        <v>206</v>
      </c>
      <c r="C30" s="131" t="s">
        <v>203</v>
      </c>
      <c r="D30" s="131" t="s">
        <v>207</v>
      </c>
      <c r="E30" s="188" t="s">
        <v>205</v>
      </c>
      <c r="F30" s="131"/>
      <c r="G30" s="23" t="s">
        <v>151</v>
      </c>
      <c r="H30" s="56"/>
      <c r="I30" s="56"/>
      <c r="J30" s="56"/>
      <c r="K30" s="56"/>
      <c r="L30" s="56"/>
      <c r="M30" s="56"/>
      <c r="N30" s="60">
        <f t="shared" si="2"/>
        <v>0</v>
      </c>
      <c r="O30" s="56"/>
      <c r="P30" s="56"/>
      <c r="Q30" s="56"/>
      <c r="R30" s="60">
        <f t="shared" si="4"/>
        <v>0</v>
      </c>
      <c r="S30" s="56"/>
      <c r="T30" s="56"/>
      <c r="U30" s="56"/>
      <c r="V30" s="56"/>
      <c r="W30" s="56"/>
      <c r="X30" s="56"/>
      <c r="Y30" s="56"/>
      <c r="Z30" s="56"/>
      <c r="AA30" s="60">
        <f t="shared" si="3"/>
        <v>0</v>
      </c>
      <c r="AB30" s="56"/>
      <c r="AC30" s="56"/>
      <c r="AD30" s="56"/>
      <c r="AE30" s="60">
        <f t="shared" si="5"/>
        <v>0</v>
      </c>
      <c r="AF30" s="56"/>
      <c r="AG30" s="56"/>
      <c r="AJ30"/>
    </row>
    <row r="31" spans="2:36" s="2" customFormat="1" ht="29.1" customHeight="1">
      <c r="B31" s="151" t="s">
        <v>208</v>
      </c>
      <c r="C31" s="131" t="s">
        <v>209</v>
      </c>
      <c r="D31" s="131" t="s">
        <v>210</v>
      </c>
      <c r="E31" s="188" t="s">
        <v>22</v>
      </c>
      <c r="F31" s="131"/>
      <c r="G31" s="23" t="s">
        <v>151</v>
      </c>
      <c r="H31" s="56"/>
      <c r="I31" s="56"/>
      <c r="J31" s="56"/>
      <c r="K31" s="56"/>
      <c r="L31" s="56"/>
      <c r="M31" s="56"/>
      <c r="N31" s="60">
        <f t="shared" si="2"/>
        <v>0</v>
      </c>
      <c r="O31" s="56"/>
      <c r="P31" s="56"/>
      <c r="Q31" s="56"/>
      <c r="R31" s="60">
        <f t="shared" si="4"/>
        <v>0</v>
      </c>
      <c r="S31" s="56"/>
      <c r="T31" s="56"/>
      <c r="U31" s="56"/>
      <c r="V31" s="56"/>
      <c r="W31" s="56"/>
      <c r="X31" s="56"/>
      <c r="Y31" s="56"/>
      <c r="Z31" s="56"/>
      <c r="AA31" s="60">
        <f t="shared" si="3"/>
        <v>0</v>
      </c>
      <c r="AB31" s="56"/>
      <c r="AC31" s="56"/>
      <c r="AD31" s="56"/>
      <c r="AE31" s="60">
        <f t="shared" si="5"/>
        <v>0</v>
      </c>
      <c r="AF31" s="56"/>
      <c r="AG31" s="56"/>
      <c r="AJ31"/>
    </row>
    <row r="32" spans="2:36" s="2" customFormat="1" ht="29.1" customHeight="1">
      <c r="B32" s="151" t="s">
        <v>211</v>
      </c>
      <c r="C32" s="131" t="s">
        <v>212</v>
      </c>
      <c r="D32" s="131" t="s">
        <v>213</v>
      </c>
      <c r="E32" s="188" t="s">
        <v>22</v>
      </c>
      <c r="F32" s="131"/>
      <c r="G32" s="23" t="s">
        <v>151</v>
      </c>
      <c r="H32" s="56"/>
      <c r="I32" s="56"/>
      <c r="J32" s="56"/>
      <c r="K32" s="56"/>
      <c r="L32" s="56"/>
      <c r="M32" s="56"/>
      <c r="N32" s="60">
        <f t="shared" si="2"/>
        <v>0</v>
      </c>
      <c r="O32" s="56"/>
      <c r="P32" s="56"/>
      <c r="Q32" s="56"/>
      <c r="R32" s="60">
        <f t="shared" si="4"/>
        <v>0</v>
      </c>
      <c r="S32" s="56"/>
      <c r="T32" s="56"/>
      <c r="U32" s="56"/>
      <c r="V32" s="56"/>
      <c r="W32" s="56"/>
      <c r="X32" s="56"/>
      <c r="Y32" s="56"/>
      <c r="Z32" s="56"/>
      <c r="AA32" s="60">
        <f t="shared" si="3"/>
        <v>0</v>
      </c>
      <c r="AB32" s="56"/>
      <c r="AC32" s="56"/>
      <c r="AD32" s="56"/>
      <c r="AE32" s="60">
        <f t="shared" si="5"/>
        <v>0</v>
      </c>
      <c r="AF32" s="56"/>
      <c r="AG32" s="56"/>
      <c r="AJ32"/>
    </row>
    <row r="33" spans="2:36" s="2" customFormat="1" ht="29.1" customHeight="1">
      <c r="B33" s="151" t="s">
        <v>214</v>
      </c>
      <c r="C33" s="131" t="s">
        <v>215</v>
      </c>
      <c r="D33" s="179" t="s">
        <v>216</v>
      </c>
      <c r="E33" s="188" t="s">
        <v>22</v>
      </c>
      <c r="F33" s="131"/>
      <c r="G33" s="23" t="s">
        <v>151</v>
      </c>
      <c r="H33" s="56"/>
      <c r="I33" s="56"/>
      <c r="J33" s="56"/>
      <c r="K33" s="56"/>
      <c r="L33" s="56"/>
      <c r="M33" s="56"/>
      <c r="N33" s="60">
        <f t="shared" si="2"/>
        <v>0</v>
      </c>
      <c r="O33" s="56"/>
      <c r="P33" s="56"/>
      <c r="Q33" s="56"/>
      <c r="R33" s="60">
        <f t="shared" si="4"/>
        <v>0</v>
      </c>
      <c r="S33" s="56"/>
      <c r="T33" s="56"/>
      <c r="U33" s="56"/>
      <c r="V33" s="56"/>
      <c r="W33" s="56"/>
      <c r="X33" s="56"/>
      <c r="Y33" s="56"/>
      <c r="Z33" s="56"/>
      <c r="AA33" s="60">
        <f t="shared" si="3"/>
        <v>0</v>
      </c>
      <c r="AB33" s="56"/>
      <c r="AC33" s="56"/>
      <c r="AD33" s="56"/>
      <c r="AE33" s="60">
        <f t="shared" si="5"/>
        <v>0</v>
      </c>
      <c r="AF33" s="56"/>
      <c r="AG33" s="56"/>
      <c r="AJ33"/>
    </row>
    <row r="34" spans="2:36" s="2" customFormat="1" ht="29.1" customHeight="1">
      <c r="B34" s="151" t="s">
        <v>217</v>
      </c>
      <c r="C34" s="131" t="s">
        <v>215</v>
      </c>
      <c r="D34" s="179" t="s">
        <v>218</v>
      </c>
      <c r="E34" s="188" t="s">
        <v>22</v>
      </c>
      <c r="F34" s="131"/>
      <c r="G34" s="23" t="s">
        <v>151</v>
      </c>
      <c r="H34" s="56"/>
      <c r="I34" s="56"/>
      <c r="J34" s="56"/>
      <c r="K34" s="56"/>
      <c r="L34" s="56"/>
      <c r="M34" s="56"/>
      <c r="N34" s="60">
        <f t="shared" si="2"/>
        <v>0</v>
      </c>
      <c r="O34" s="56"/>
      <c r="P34" s="56"/>
      <c r="Q34" s="56"/>
      <c r="R34" s="60">
        <f t="shared" si="4"/>
        <v>0</v>
      </c>
      <c r="S34" s="56"/>
      <c r="T34" s="56"/>
      <c r="U34" s="56"/>
      <c r="V34" s="56"/>
      <c r="W34" s="56"/>
      <c r="X34" s="56"/>
      <c r="Y34" s="56"/>
      <c r="Z34" s="56"/>
      <c r="AA34" s="60">
        <f t="shared" si="3"/>
        <v>0</v>
      </c>
      <c r="AB34" s="56"/>
      <c r="AC34" s="56"/>
      <c r="AD34" s="56"/>
      <c r="AE34" s="60">
        <f t="shared" si="5"/>
        <v>0</v>
      </c>
      <c r="AF34" s="56"/>
      <c r="AG34" s="56"/>
      <c r="AJ34"/>
    </row>
    <row r="35" spans="2:36" s="2" customFormat="1" ht="29.1" customHeight="1">
      <c r="B35" s="151" t="s">
        <v>219</v>
      </c>
      <c r="C35" s="131" t="s">
        <v>220</v>
      </c>
      <c r="D35" s="131" t="s">
        <v>221</v>
      </c>
      <c r="E35" s="190" t="s">
        <v>22</v>
      </c>
      <c r="F35" s="131"/>
      <c r="G35" s="23" t="s">
        <v>151</v>
      </c>
      <c r="H35" s="56"/>
      <c r="I35" s="56"/>
      <c r="J35" s="56"/>
      <c r="K35" s="56"/>
      <c r="L35" s="56"/>
      <c r="M35" s="56"/>
      <c r="N35" s="60">
        <f t="shared" si="2"/>
        <v>0</v>
      </c>
      <c r="O35" s="56"/>
      <c r="P35" s="56"/>
      <c r="Q35" s="56"/>
      <c r="R35" s="60">
        <f t="shared" si="4"/>
        <v>0</v>
      </c>
      <c r="S35" s="56"/>
      <c r="T35" s="56"/>
      <c r="U35" s="56"/>
      <c r="V35" s="56"/>
      <c r="W35" s="56"/>
      <c r="X35" s="56"/>
      <c r="Y35" s="56"/>
      <c r="Z35" s="56"/>
      <c r="AA35" s="60">
        <f t="shared" si="3"/>
        <v>0</v>
      </c>
      <c r="AB35" s="56"/>
      <c r="AC35" s="56"/>
      <c r="AD35" s="56"/>
      <c r="AE35" s="60">
        <f t="shared" si="5"/>
        <v>0</v>
      </c>
      <c r="AF35" s="56"/>
      <c r="AG35" s="56"/>
      <c r="AJ35"/>
    </row>
    <row r="36" spans="2:36" s="2" customFormat="1" ht="29.1" customHeight="1">
      <c r="B36" s="151" t="s">
        <v>222</v>
      </c>
      <c r="C36" s="131" t="s">
        <v>220</v>
      </c>
      <c r="D36" s="131" t="s">
        <v>223</v>
      </c>
      <c r="E36" s="188" t="s">
        <v>22</v>
      </c>
      <c r="F36" s="131"/>
      <c r="G36" s="23" t="s">
        <v>151</v>
      </c>
      <c r="H36" s="56"/>
      <c r="I36" s="56"/>
      <c r="J36" s="56"/>
      <c r="K36" s="56"/>
      <c r="L36" s="56"/>
      <c r="M36" s="56"/>
      <c r="N36" s="60">
        <f t="shared" si="2"/>
        <v>0</v>
      </c>
      <c r="O36" s="56"/>
      <c r="P36" s="56"/>
      <c r="Q36" s="56"/>
      <c r="R36" s="60">
        <f t="shared" si="4"/>
        <v>0</v>
      </c>
      <c r="S36" s="56"/>
      <c r="T36" s="56"/>
      <c r="U36" s="56"/>
      <c r="V36" s="56"/>
      <c r="W36" s="56"/>
      <c r="X36" s="56"/>
      <c r="Y36" s="56"/>
      <c r="Z36" s="56"/>
      <c r="AA36" s="60">
        <f t="shared" si="3"/>
        <v>0</v>
      </c>
      <c r="AB36" s="56"/>
      <c r="AC36" s="56"/>
      <c r="AD36" s="56"/>
      <c r="AE36" s="60">
        <f t="shared" si="5"/>
        <v>0</v>
      </c>
      <c r="AF36" s="56"/>
      <c r="AG36" s="56"/>
      <c r="AJ36"/>
    </row>
    <row r="37" spans="2:36" s="2" customFormat="1" ht="29.1" customHeight="1">
      <c r="B37" s="191" t="s">
        <v>224</v>
      </c>
      <c r="C37" s="131" t="s">
        <v>225</v>
      </c>
      <c r="D37" s="131" t="s">
        <v>226</v>
      </c>
      <c r="E37" s="188" t="s">
        <v>154</v>
      </c>
      <c r="F37" s="131"/>
      <c r="G37" s="23" t="s">
        <v>151</v>
      </c>
      <c r="H37" s="56"/>
      <c r="I37" s="56"/>
      <c r="J37" s="56"/>
      <c r="K37" s="56"/>
      <c r="L37" s="56"/>
      <c r="M37" s="56"/>
      <c r="N37" s="60">
        <f t="shared" si="2"/>
        <v>0</v>
      </c>
      <c r="O37" s="56"/>
      <c r="P37" s="56"/>
      <c r="Q37" s="56"/>
      <c r="R37" s="60">
        <f t="shared" si="4"/>
        <v>0</v>
      </c>
      <c r="S37" s="56"/>
      <c r="T37" s="56"/>
      <c r="U37" s="56"/>
      <c r="V37" s="56"/>
      <c r="W37" s="56"/>
      <c r="X37" s="56"/>
      <c r="Y37" s="56"/>
      <c r="Z37" s="56"/>
      <c r="AA37" s="60">
        <f t="shared" si="3"/>
        <v>0</v>
      </c>
      <c r="AB37" s="56"/>
      <c r="AC37" s="56"/>
      <c r="AD37" s="56"/>
      <c r="AE37" s="60">
        <f t="shared" si="5"/>
        <v>0</v>
      </c>
      <c r="AF37" s="56"/>
      <c r="AG37" s="56"/>
      <c r="AJ37"/>
    </row>
    <row r="38" spans="2:36" s="2" customFormat="1" ht="29.1" customHeight="1">
      <c r="B38" s="191" t="s">
        <v>227</v>
      </c>
      <c r="C38" s="131" t="s">
        <v>228</v>
      </c>
      <c r="D38" s="131" t="s">
        <v>229</v>
      </c>
      <c r="E38" s="190" t="s">
        <v>230</v>
      </c>
      <c r="F38" s="131"/>
      <c r="G38" s="23" t="s">
        <v>151</v>
      </c>
      <c r="H38" s="56"/>
      <c r="I38" s="56"/>
      <c r="J38" s="56"/>
      <c r="K38" s="56"/>
      <c r="L38" s="56"/>
      <c r="M38" s="56"/>
      <c r="N38" s="60">
        <f t="shared" si="2"/>
        <v>0</v>
      </c>
      <c r="O38" s="56"/>
      <c r="P38" s="56"/>
      <c r="Q38" s="56"/>
      <c r="R38" s="60">
        <f t="shared" si="4"/>
        <v>0</v>
      </c>
      <c r="S38" s="56"/>
      <c r="T38" s="56"/>
      <c r="U38" s="56"/>
      <c r="V38" s="56"/>
      <c r="W38" s="56"/>
      <c r="X38" s="56"/>
      <c r="Y38" s="56"/>
      <c r="Z38" s="56"/>
      <c r="AA38" s="60">
        <f t="shared" si="3"/>
        <v>0</v>
      </c>
      <c r="AB38" s="56"/>
      <c r="AC38" s="56"/>
      <c r="AD38" s="56"/>
      <c r="AE38" s="60">
        <f t="shared" si="5"/>
        <v>0</v>
      </c>
      <c r="AF38" s="56"/>
      <c r="AG38" s="56"/>
      <c r="AJ38"/>
    </row>
    <row r="39" spans="2:36" s="2" customFormat="1" ht="29.1" customHeight="1">
      <c r="B39" s="191" t="s">
        <v>231</v>
      </c>
      <c r="C39" s="131" t="s">
        <v>228</v>
      </c>
      <c r="D39" s="131" t="s">
        <v>232</v>
      </c>
      <c r="E39" s="190" t="s">
        <v>230</v>
      </c>
      <c r="F39" s="131"/>
      <c r="G39" s="23" t="s">
        <v>151</v>
      </c>
      <c r="H39" s="56"/>
      <c r="I39" s="56"/>
      <c r="J39" s="56"/>
      <c r="K39" s="56"/>
      <c r="L39" s="56"/>
      <c r="M39" s="56"/>
      <c r="N39" s="60">
        <f t="shared" si="2"/>
        <v>0</v>
      </c>
      <c r="O39" s="56"/>
      <c r="P39" s="56"/>
      <c r="Q39" s="56"/>
      <c r="R39" s="60">
        <f t="shared" si="4"/>
        <v>0</v>
      </c>
      <c r="S39" s="56"/>
      <c r="T39" s="56"/>
      <c r="U39" s="56"/>
      <c r="V39" s="56"/>
      <c r="W39" s="56"/>
      <c r="X39" s="56"/>
      <c r="Y39" s="56"/>
      <c r="Z39" s="56"/>
      <c r="AA39" s="60">
        <f t="shared" si="3"/>
        <v>0</v>
      </c>
      <c r="AB39" s="56"/>
      <c r="AC39" s="56"/>
      <c r="AD39" s="56"/>
      <c r="AE39" s="60">
        <f t="shared" si="5"/>
        <v>0</v>
      </c>
      <c r="AF39" s="56"/>
      <c r="AG39" s="56"/>
      <c r="AJ39"/>
    </row>
    <row r="40" spans="2:36" s="2" customFormat="1" ht="29.1" customHeight="1">
      <c r="B40" s="191" t="s">
        <v>233</v>
      </c>
      <c r="C40" s="131" t="s">
        <v>234</v>
      </c>
      <c r="D40" s="131" t="s">
        <v>235</v>
      </c>
      <c r="E40" s="188" t="s">
        <v>22</v>
      </c>
      <c r="F40" s="131"/>
      <c r="G40" s="23" t="s">
        <v>151</v>
      </c>
      <c r="H40" s="56"/>
      <c r="I40" s="56"/>
      <c r="J40" s="56"/>
      <c r="K40" s="56"/>
      <c r="L40" s="56"/>
      <c r="M40" s="56"/>
      <c r="N40" s="60">
        <f t="shared" si="2"/>
        <v>0</v>
      </c>
      <c r="O40" s="56"/>
      <c r="P40" s="56"/>
      <c r="Q40" s="56"/>
      <c r="R40" s="60">
        <f t="shared" si="4"/>
        <v>0</v>
      </c>
      <c r="S40" s="56"/>
      <c r="T40" s="56"/>
      <c r="U40" s="56"/>
      <c r="V40" s="56"/>
      <c r="W40" s="56"/>
      <c r="X40" s="56"/>
      <c r="Y40" s="56"/>
      <c r="Z40" s="56"/>
      <c r="AA40" s="60">
        <f t="shared" si="3"/>
        <v>0</v>
      </c>
      <c r="AB40" s="56"/>
      <c r="AC40" s="56"/>
      <c r="AD40" s="56"/>
      <c r="AE40" s="60">
        <f t="shared" si="5"/>
        <v>0</v>
      </c>
      <c r="AF40" s="56"/>
      <c r="AG40" s="56"/>
      <c r="AJ40"/>
    </row>
    <row r="41" spans="2:36" s="2" customFormat="1" ht="29.1" customHeight="1">
      <c r="B41" s="191" t="s">
        <v>236</v>
      </c>
      <c r="C41" s="131" t="s">
        <v>234</v>
      </c>
      <c r="D41" s="131" t="s">
        <v>237</v>
      </c>
      <c r="E41" s="188" t="s">
        <v>22</v>
      </c>
      <c r="F41" s="131"/>
      <c r="G41" s="23" t="s">
        <v>151</v>
      </c>
      <c r="H41" s="56"/>
      <c r="I41" s="56"/>
      <c r="J41" s="56"/>
      <c r="K41" s="56"/>
      <c r="L41" s="56"/>
      <c r="M41" s="56"/>
      <c r="N41" s="60">
        <f t="shared" si="2"/>
        <v>0</v>
      </c>
      <c r="O41" s="56"/>
      <c r="P41" s="56"/>
      <c r="Q41" s="56"/>
      <c r="R41" s="60">
        <f t="shared" si="4"/>
        <v>0</v>
      </c>
      <c r="S41" s="56"/>
      <c r="T41" s="56"/>
      <c r="U41" s="56"/>
      <c r="V41" s="56"/>
      <c r="W41" s="56"/>
      <c r="X41" s="56"/>
      <c r="Y41" s="56"/>
      <c r="Z41" s="56"/>
      <c r="AA41" s="60">
        <f t="shared" si="3"/>
        <v>0</v>
      </c>
      <c r="AB41" s="56"/>
      <c r="AC41" s="56"/>
      <c r="AD41" s="56"/>
      <c r="AE41" s="60">
        <f t="shared" si="5"/>
        <v>0</v>
      </c>
      <c r="AF41" s="56"/>
      <c r="AG41" s="56"/>
      <c r="AJ41"/>
    </row>
    <row r="42" spans="2:36" s="2" customFormat="1" ht="29.1" customHeight="1">
      <c r="B42" s="191" t="s">
        <v>238</v>
      </c>
      <c r="C42" s="131" t="s">
        <v>239</v>
      </c>
      <c r="D42" s="131" t="s">
        <v>240</v>
      </c>
      <c r="E42" s="190" t="s">
        <v>150</v>
      </c>
      <c r="F42" s="131"/>
      <c r="G42" s="23" t="s">
        <v>151</v>
      </c>
      <c r="H42" s="56"/>
      <c r="I42" s="56"/>
      <c r="J42" s="56"/>
      <c r="K42" s="56"/>
      <c r="L42" s="56"/>
      <c r="M42" s="56"/>
      <c r="N42" s="60">
        <f t="shared" si="2"/>
        <v>0</v>
      </c>
      <c r="O42" s="56"/>
      <c r="P42" s="56"/>
      <c r="Q42" s="56"/>
      <c r="R42" s="60">
        <f t="shared" si="4"/>
        <v>0</v>
      </c>
      <c r="S42" s="56"/>
      <c r="T42" s="56"/>
      <c r="U42" s="56"/>
      <c r="V42" s="56"/>
      <c r="W42" s="56"/>
      <c r="X42" s="56"/>
      <c r="Y42" s="56"/>
      <c r="Z42" s="56"/>
      <c r="AA42" s="60">
        <f t="shared" si="3"/>
        <v>0</v>
      </c>
      <c r="AB42" s="56"/>
      <c r="AC42" s="56"/>
      <c r="AD42" s="56"/>
      <c r="AE42" s="60">
        <f t="shared" si="5"/>
        <v>0</v>
      </c>
      <c r="AF42" s="56"/>
      <c r="AG42" s="56"/>
      <c r="AJ42"/>
    </row>
    <row r="43" spans="2:36" s="2" customFormat="1" ht="29.1" customHeight="1">
      <c r="B43" s="191" t="s">
        <v>241</v>
      </c>
      <c r="C43" s="131" t="s">
        <v>239</v>
      </c>
      <c r="D43" s="131" t="s">
        <v>242</v>
      </c>
      <c r="E43" s="190" t="s">
        <v>150</v>
      </c>
      <c r="F43" s="131"/>
      <c r="G43" s="23" t="s">
        <v>151</v>
      </c>
      <c r="H43" s="56"/>
      <c r="I43" s="56"/>
      <c r="J43" s="56"/>
      <c r="K43" s="56"/>
      <c r="L43" s="56"/>
      <c r="M43" s="56"/>
      <c r="N43" s="60">
        <f t="shared" si="2"/>
        <v>0</v>
      </c>
      <c r="O43" s="56"/>
      <c r="P43" s="56"/>
      <c r="Q43" s="56"/>
      <c r="R43" s="60">
        <f t="shared" si="4"/>
        <v>0</v>
      </c>
      <c r="S43" s="56"/>
      <c r="T43" s="56"/>
      <c r="U43" s="56"/>
      <c r="V43" s="56"/>
      <c r="W43" s="56"/>
      <c r="X43" s="56"/>
      <c r="Y43" s="56"/>
      <c r="Z43" s="56"/>
      <c r="AA43" s="60">
        <f t="shared" si="3"/>
        <v>0</v>
      </c>
      <c r="AB43" s="56"/>
      <c r="AC43" s="56"/>
      <c r="AD43" s="56"/>
      <c r="AE43" s="60">
        <f t="shared" si="5"/>
        <v>0</v>
      </c>
      <c r="AF43" s="56"/>
      <c r="AG43" s="56"/>
      <c r="AJ43"/>
    </row>
    <row r="44" spans="2:36" s="2" customFormat="1" ht="29.1" customHeight="1">
      <c r="B44" s="191" t="s">
        <v>243</v>
      </c>
      <c r="C44" s="131" t="s">
        <v>244</v>
      </c>
      <c r="D44" s="131" t="s">
        <v>245</v>
      </c>
      <c r="E44" s="190" t="s">
        <v>246</v>
      </c>
      <c r="F44" s="131"/>
      <c r="G44" s="23" t="s">
        <v>151</v>
      </c>
      <c r="H44" s="56"/>
      <c r="I44" s="56"/>
      <c r="J44" s="56"/>
      <c r="K44" s="56"/>
      <c r="L44" s="56"/>
      <c r="M44" s="56"/>
      <c r="N44" s="60">
        <f t="shared" si="2"/>
        <v>0</v>
      </c>
      <c r="O44" s="56"/>
      <c r="P44" s="56"/>
      <c r="Q44" s="56"/>
      <c r="R44" s="60">
        <f t="shared" si="4"/>
        <v>0</v>
      </c>
      <c r="S44" s="56"/>
      <c r="T44" s="56"/>
      <c r="U44" s="56"/>
      <c r="V44" s="56"/>
      <c r="W44" s="56"/>
      <c r="X44" s="56"/>
      <c r="Y44" s="56"/>
      <c r="Z44" s="56"/>
      <c r="AA44" s="60">
        <f t="shared" si="3"/>
        <v>0</v>
      </c>
      <c r="AB44" s="56"/>
      <c r="AC44" s="56"/>
      <c r="AD44" s="56"/>
      <c r="AE44" s="60">
        <f t="shared" si="5"/>
        <v>0</v>
      </c>
      <c r="AF44" s="56"/>
      <c r="AG44" s="56"/>
      <c r="AJ44"/>
    </row>
    <row r="45" spans="2:36" s="2" customFormat="1" ht="29.1" customHeight="1">
      <c r="B45" s="191" t="s">
        <v>247</v>
      </c>
      <c r="C45" s="131" t="s">
        <v>248</v>
      </c>
      <c r="D45" s="179" t="s">
        <v>249</v>
      </c>
      <c r="E45" s="190" t="s">
        <v>246</v>
      </c>
      <c r="F45" s="131"/>
      <c r="G45" s="23" t="s">
        <v>151</v>
      </c>
      <c r="H45" s="56"/>
      <c r="I45" s="56"/>
      <c r="J45" s="56"/>
      <c r="K45" s="56"/>
      <c r="L45" s="56"/>
      <c r="M45" s="56"/>
      <c r="N45" s="60">
        <f t="shared" si="2"/>
        <v>0</v>
      </c>
      <c r="O45" s="56"/>
      <c r="P45" s="56"/>
      <c r="Q45" s="56"/>
      <c r="R45" s="60">
        <f t="shared" si="4"/>
        <v>0</v>
      </c>
      <c r="S45" s="56"/>
      <c r="T45" s="56"/>
      <c r="U45" s="56"/>
      <c r="V45" s="56"/>
      <c r="W45" s="56"/>
      <c r="X45" s="56"/>
      <c r="Y45" s="56"/>
      <c r="Z45" s="56"/>
      <c r="AA45" s="60">
        <f t="shared" si="3"/>
        <v>0</v>
      </c>
      <c r="AB45" s="56"/>
      <c r="AC45" s="56"/>
      <c r="AD45" s="56"/>
      <c r="AE45" s="60">
        <f t="shared" si="5"/>
        <v>0</v>
      </c>
      <c r="AF45" s="56"/>
      <c r="AG45" s="56"/>
      <c r="AJ45"/>
    </row>
    <row r="46" spans="2:36" s="2" customFormat="1" ht="29.1" customHeight="1">
      <c r="B46" s="191" t="s">
        <v>250</v>
      </c>
      <c r="C46" s="131" t="s">
        <v>251</v>
      </c>
      <c r="D46" s="131" t="s">
        <v>252</v>
      </c>
      <c r="E46" s="188" t="s">
        <v>150</v>
      </c>
      <c r="F46" s="131"/>
      <c r="G46" s="23" t="s">
        <v>151</v>
      </c>
      <c r="H46" s="56"/>
      <c r="I46" s="56"/>
      <c r="J46" s="56"/>
      <c r="K46" s="56"/>
      <c r="L46" s="56"/>
      <c r="M46" s="56"/>
      <c r="N46" s="60">
        <f t="shared" si="2"/>
        <v>0</v>
      </c>
      <c r="O46" s="56"/>
      <c r="P46" s="56"/>
      <c r="Q46" s="56"/>
      <c r="R46" s="60">
        <f t="shared" si="4"/>
        <v>0</v>
      </c>
      <c r="S46" s="56"/>
      <c r="T46" s="56"/>
      <c r="U46" s="56"/>
      <c r="V46" s="56"/>
      <c r="W46" s="56"/>
      <c r="X46" s="56"/>
      <c r="Y46" s="56"/>
      <c r="Z46" s="56"/>
      <c r="AA46" s="60">
        <f t="shared" si="3"/>
        <v>0</v>
      </c>
      <c r="AB46" s="56"/>
      <c r="AC46" s="56"/>
      <c r="AD46" s="56"/>
      <c r="AE46" s="60">
        <f t="shared" si="5"/>
        <v>0</v>
      </c>
      <c r="AF46" s="56"/>
      <c r="AG46" s="56"/>
      <c r="AJ46"/>
    </row>
    <row r="47" spans="2:36" s="2" customFormat="1" ht="29.1" customHeight="1">
      <c r="B47" s="191" t="s">
        <v>253</v>
      </c>
      <c r="C47" s="131" t="s">
        <v>254</v>
      </c>
      <c r="D47" s="131" t="s">
        <v>255</v>
      </c>
      <c r="E47" s="188" t="s">
        <v>194</v>
      </c>
      <c r="F47" s="131"/>
      <c r="G47" s="23" t="s">
        <v>151</v>
      </c>
      <c r="H47" s="56"/>
      <c r="I47" s="56"/>
      <c r="J47" s="56"/>
      <c r="K47" s="56"/>
      <c r="L47" s="56"/>
      <c r="M47" s="56"/>
      <c r="N47" s="60">
        <f t="shared" si="2"/>
        <v>0</v>
      </c>
      <c r="O47" s="56"/>
      <c r="P47" s="56"/>
      <c r="Q47" s="56"/>
      <c r="R47" s="60">
        <f t="shared" si="4"/>
        <v>0</v>
      </c>
      <c r="S47" s="56"/>
      <c r="T47" s="56"/>
      <c r="U47" s="56"/>
      <c r="V47" s="56"/>
      <c r="W47" s="56"/>
      <c r="X47" s="56"/>
      <c r="Y47" s="56"/>
      <c r="Z47" s="56"/>
      <c r="AA47" s="60">
        <f t="shared" si="3"/>
        <v>0</v>
      </c>
      <c r="AB47" s="56"/>
      <c r="AC47" s="56"/>
      <c r="AD47" s="56"/>
      <c r="AE47" s="60">
        <f t="shared" si="5"/>
        <v>0</v>
      </c>
      <c r="AF47" s="56"/>
      <c r="AG47" s="56"/>
      <c r="AJ47"/>
    </row>
    <row r="48" spans="2:36" s="2" customFormat="1" ht="29.1" customHeight="1">
      <c r="B48" s="191" t="s">
        <v>256</v>
      </c>
      <c r="C48" s="131" t="s">
        <v>220</v>
      </c>
      <c r="D48" s="179" t="s">
        <v>257</v>
      </c>
      <c r="E48" s="188" t="s">
        <v>22</v>
      </c>
      <c r="F48" s="131"/>
      <c r="G48" s="23" t="s">
        <v>151</v>
      </c>
      <c r="H48" s="56"/>
      <c r="I48" s="56"/>
      <c r="J48" s="56"/>
      <c r="K48" s="56"/>
      <c r="L48" s="56"/>
      <c r="M48" s="56"/>
      <c r="N48" s="60">
        <f t="shared" si="2"/>
        <v>0</v>
      </c>
      <c r="O48" s="56"/>
      <c r="P48" s="56"/>
      <c r="Q48" s="56"/>
      <c r="R48" s="60">
        <f t="shared" si="4"/>
        <v>0</v>
      </c>
      <c r="S48" s="56"/>
      <c r="T48" s="56"/>
      <c r="U48" s="56"/>
      <c r="V48" s="56"/>
      <c r="W48" s="56"/>
      <c r="X48" s="56"/>
      <c r="Y48" s="56"/>
      <c r="Z48" s="56"/>
      <c r="AA48" s="60">
        <f t="shared" si="3"/>
        <v>0</v>
      </c>
      <c r="AB48" s="56"/>
      <c r="AC48" s="56"/>
      <c r="AD48" s="56"/>
      <c r="AE48" s="60">
        <f t="shared" si="5"/>
        <v>0</v>
      </c>
      <c r="AF48" s="56"/>
      <c r="AG48" s="56"/>
      <c r="AJ48"/>
    </row>
    <row r="49" spans="2:36" s="2" customFormat="1" ht="29.1" customHeight="1">
      <c r="B49" s="191" t="s">
        <v>258</v>
      </c>
      <c r="C49" s="131" t="s">
        <v>220</v>
      </c>
      <c r="D49" s="179" t="s">
        <v>259</v>
      </c>
      <c r="E49" s="188" t="s">
        <v>22</v>
      </c>
      <c r="F49" s="131"/>
      <c r="G49" s="23" t="s">
        <v>151</v>
      </c>
      <c r="H49" s="56"/>
      <c r="I49" s="56"/>
      <c r="J49" s="56"/>
      <c r="K49" s="56"/>
      <c r="L49" s="56"/>
      <c r="M49" s="56"/>
      <c r="N49" s="60">
        <f t="shared" si="2"/>
        <v>0</v>
      </c>
      <c r="O49" s="56"/>
      <c r="P49" s="56"/>
      <c r="Q49" s="56"/>
      <c r="R49" s="60">
        <f t="shared" si="4"/>
        <v>0</v>
      </c>
      <c r="S49" s="56"/>
      <c r="T49" s="56"/>
      <c r="U49" s="56"/>
      <c r="V49" s="56"/>
      <c r="W49" s="56"/>
      <c r="X49" s="56"/>
      <c r="Y49" s="56"/>
      <c r="Z49" s="56"/>
      <c r="AA49" s="60">
        <f t="shared" si="3"/>
        <v>0</v>
      </c>
      <c r="AB49" s="56"/>
      <c r="AC49" s="56"/>
      <c r="AD49" s="56"/>
      <c r="AE49" s="60">
        <f t="shared" si="5"/>
        <v>0</v>
      </c>
      <c r="AF49" s="56"/>
      <c r="AG49" s="56"/>
      <c r="AJ49"/>
    </row>
    <row r="50" spans="2:36" s="2" customFormat="1" ht="29.1" customHeight="1">
      <c r="B50" s="191" t="s">
        <v>260</v>
      </c>
      <c r="C50" s="131" t="s">
        <v>261</v>
      </c>
      <c r="D50" s="131" t="s">
        <v>262</v>
      </c>
      <c r="E50" s="188" t="s">
        <v>230</v>
      </c>
      <c r="F50" s="131"/>
      <c r="G50" s="23" t="s">
        <v>151</v>
      </c>
      <c r="H50" s="56"/>
      <c r="I50" s="56"/>
      <c r="J50" s="56"/>
      <c r="K50" s="56"/>
      <c r="L50" s="56"/>
      <c r="M50" s="56"/>
      <c r="N50" s="60">
        <f t="shared" si="2"/>
        <v>0</v>
      </c>
      <c r="O50" s="56"/>
      <c r="P50" s="56"/>
      <c r="Q50" s="56"/>
      <c r="R50" s="60">
        <f t="shared" si="4"/>
        <v>0</v>
      </c>
      <c r="S50" s="56"/>
      <c r="T50" s="56"/>
      <c r="U50" s="56"/>
      <c r="V50" s="56"/>
      <c r="W50" s="56"/>
      <c r="X50" s="56"/>
      <c r="Y50" s="56"/>
      <c r="Z50" s="56"/>
      <c r="AA50" s="60">
        <f t="shared" si="3"/>
        <v>0</v>
      </c>
      <c r="AB50" s="56"/>
      <c r="AC50" s="56"/>
      <c r="AD50" s="56"/>
      <c r="AE50" s="60">
        <f t="shared" si="5"/>
        <v>0</v>
      </c>
      <c r="AF50" s="56"/>
      <c r="AG50" s="56"/>
      <c r="AJ50"/>
    </row>
    <row r="51" spans="2:36" s="2" customFormat="1" ht="29.1" customHeight="1">
      <c r="B51" s="191" t="s">
        <v>263</v>
      </c>
      <c r="C51" s="131" t="s">
        <v>264</v>
      </c>
      <c r="D51" s="131" t="s">
        <v>265</v>
      </c>
      <c r="E51" s="188" t="s">
        <v>150</v>
      </c>
      <c r="F51" s="131"/>
      <c r="G51" s="23" t="s">
        <v>151</v>
      </c>
      <c r="H51" s="56"/>
      <c r="I51" s="56"/>
      <c r="J51" s="56"/>
      <c r="K51" s="56"/>
      <c r="L51" s="56"/>
      <c r="M51" s="56"/>
      <c r="N51" s="60">
        <f t="shared" si="2"/>
        <v>0</v>
      </c>
      <c r="O51" s="56"/>
      <c r="P51" s="56"/>
      <c r="Q51" s="56"/>
      <c r="R51" s="60">
        <f t="shared" si="4"/>
        <v>0</v>
      </c>
      <c r="S51" s="56"/>
      <c r="T51" s="56"/>
      <c r="U51" s="56"/>
      <c r="V51" s="56"/>
      <c r="W51" s="56"/>
      <c r="X51" s="56"/>
      <c r="Y51" s="56"/>
      <c r="Z51" s="56"/>
      <c r="AA51" s="60">
        <f t="shared" si="3"/>
        <v>0</v>
      </c>
      <c r="AB51" s="56"/>
      <c r="AC51" s="56"/>
      <c r="AD51" s="56"/>
      <c r="AE51" s="60">
        <f t="shared" si="5"/>
        <v>0</v>
      </c>
      <c r="AF51" s="56"/>
      <c r="AG51" s="56"/>
      <c r="AJ51"/>
    </row>
    <row r="52" spans="2:36" s="2" customFormat="1" ht="29.1" customHeight="1">
      <c r="B52" s="191" t="s">
        <v>266</v>
      </c>
      <c r="C52" s="131" t="s">
        <v>264</v>
      </c>
      <c r="D52" s="131" t="s">
        <v>267</v>
      </c>
      <c r="E52" s="188" t="s">
        <v>230</v>
      </c>
      <c r="F52" s="131"/>
      <c r="G52" s="23" t="s">
        <v>151</v>
      </c>
      <c r="H52" s="56"/>
      <c r="I52" s="56"/>
      <c r="J52" s="56"/>
      <c r="K52" s="56"/>
      <c r="L52" s="56"/>
      <c r="M52" s="56"/>
      <c r="N52" s="60">
        <f t="shared" si="2"/>
        <v>0</v>
      </c>
      <c r="O52" s="56"/>
      <c r="P52" s="56"/>
      <c r="Q52" s="56"/>
      <c r="R52" s="60">
        <f t="shared" si="4"/>
        <v>0</v>
      </c>
      <c r="S52" s="56"/>
      <c r="T52" s="56"/>
      <c r="U52" s="56"/>
      <c r="V52" s="56"/>
      <c r="W52" s="56"/>
      <c r="X52" s="56"/>
      <c r="Y52" s="56"/>
      <c r="Z52" s="56"/>
      <c r="AA52" s="60">
        <f t="shared" si="3"/>
        <v>0</v>
      </c>
      <c r="AB52" s="56"/>
      <c r="AC52" s="56"/>
      <c r="AD52" s="56"/>
      <c r="AE52" s="60">
        <f t="shared" si="5"/>
        <v>0</v>
      </c>
      <c r="AF52" s="56"/>
      <c r="AG52" s="56"/>
      <c r="AJ52"/>
    </row>
    <row r="53" spans="2:36" s="2" customFormat="1" ht="29.1" customHeight="1">
      <c r="B53" s="191" t="s">
        <v>268</v>
      </c>
      <c r="C53" s="131" t="s">
        <v>269</v>
      </c>
      <c r="D53" s="131" t="s">
        <v>270</v>
      </c>
      <c r="E53" s="188" t="s">
        <v>230</v>
      </c>
      <c r="F53" s="131"/>
      <c r="G53" s="23" t="s">
        <v>151</v>
      </c>
      <c r="H53" s="56"/>
      <c r="I53" s="56"/>
      <c r="J53" s="56"/>
      <c r="K53" s="56"/>
      <c r="L53" s="56"/>
      <c r="M53" s="56"/>
      <c r="N53" s="60">
        <f t="shared" si="2"/>
        <v>0</v>
      </c>
      <c r="O53" s="56"/>
      <c r="P53" s="56"/>
      <c r="Q53" s="56"/>
      <c r="R53" s="60">
        <f t="shared" si="4"/>
        <v>0</v>
      </c>
      <c r="S53" s="56"/>
      <c r="T53" s="56"/>
      <c r="U53" s="56"/>
      <c r="V53" s="56"/>
      <c r="W53" s="56"/>
      <c r="X53" s="56"/>
      <c r="Y53" s="56"/>
      <c r="Z53" s="56"/>
      <c r="AA53" s="60">
        <f t="shared" si="3"/>
        <v>0</v>
      </c>
      <c r="AB53" s="56"/>
      <c r="AC53" s="56"/>
      <c r="AD53" s="56"/>
      <c r="AE53" s="60">
        <f t="shared" si="5"/>
        <v>0</v>
      </c>
      <c r="AF53" s="56"/>
      <c r="AG53" s="56"/>
      <c r="AJ53"/>
    </row>
    <row r="54" spans="2:36" s="2" customFormat="1" ht="29.1" customHeight="1">
      <c r="B54" s="191" t="s">
        <v>271</v>
      </c>
      <c r="C54" s="131" t="s">
        <v>272</v>
      </c>
      <c r="D54" s="131" t="s">
        <v>273</v>
      </c>
      <c r="E54" s="188" t="s">
        <v>274</v>
      </c>
      <c r="F54" s="131"/>
      <c r="G54" s="23" t="s">
        <v>151</v>
      </c>
      <c r="H54" s="56"/>
      <c r="I54" s="56"/>
      <c r="J54" s="56"/>
      <c r="K54" s="56"/>
      <c r="L54" s="56"/>
      <c r="M54" s="56"/>
      <c r="N54" s="60">
        <f t="shared" si="2"/>
        <v>0</v>
      </c>
      <c r="O54" s="56"/>
      <c r="P54" s="56"/>
      <c r="Q54" s="56"/>
      <c r="R54" s="60">
        <f t="shared" si="4"/>
        <v>0</v>
      </c>
      <c r="S54" s="56"/>
      <c r="T54" s="56"/>
      <c r="U54" s="56"/>
      <c r="V54" s="56"/>
      <c r="W54" s="56"/>
      <c r="X54" s="56"/>
      <c r="Y54" s="56"/>
      <c r="Z54" s="56"/>
      <c r="AA54" s="60">
        <f t="shared" si="3"/>
        <v>0</v>
      </c>
      <c r="AB54" s="56"/>
      <c r="AC54" s="56"/>
      <c r="AD54" s="56"/>
      <c r="AE54" s="60">
        <f t="shared" si="5"/>
        <v>0</v>
      </c>
      <c r="AF54" s="56"/>
      <c r="AG54" s="56"/>
      <c r="AJ54"/>
    </row>
    <row r="55" spans="2:36" s="2" customFormat="1" ht="29.1" customHeight="1">
      <c r="B55" s="191" t="s">
        <v>275</v>
      </c>
      <c r="C55" s="131" t="s">
        <v>276</v>
      </c>
      <c r="D55" s="131" t="s">
        <v>277</v>
      </c>
      <c r="E55" s="188" t="s">
        <v>22</v>
      </c>
      <c r="F55" s="131"/>
      <c r="G55" s="23" t="s">
        <v>151</v>
      </c>
      <c r="H55" s="56"/>
      <c r="I55" s="56"/>
      <c r="J55" s="56"/>
      <c r="K55" s="56"/>
      <c r="L55" s="56"/>
      <c r="M55" s="56"/>
      <c r="N55" s="60">
        <f t="shared" si="2"/>
        <v>0</v>
      </c>
      <c r="O55" s="56"/>
      <c r="P55" s="56"/>
      <c r="Q55" s="56"/>
      <c r="R55" s="60">
        <f t="shared" si="4"/>
        <v>0</v>
      </c>
      <c r="S55" s="56"/>
      <c r="T55" s="56"/>
      <c r="U55" s="56"/>
      <c r="V55" s="56"/>
      <c r="W55" s="56"/>
      <c r="X55" s="56"/>
      <c r="Y55" s="56"/>
      <c r="Z55" s="56"/>
      <c r="AA55" s="60">
        <f t="shared" si="3"/>
        <v>0</v>
      </c>
      <c r="AB55" s="56"/>
      <c r="AC55" s="56"/>
      <c r="AD55" s="56"/>
      <c r="AE55" s="60">
        <f t="shared" si="5"/>
        <v>0</v>
      </c>
      <c r="AF55" s="56"/>
      <c r="AG55" s="56"/>
      <c r="AJ55"/>
    </row>
    <row r="56" spans="2:36" s="2" customFormat="1" ht="29.1" customHeight="1">
      <c r="B56" s="191" t="s">
        <v>278</v>
      </c>
      <c r="C56" s="131" t="s">
        <v>279</v>
      </c>
      <c r="D56" s="131" t="s">
        <v>280</v>
      </c>
      <c r="E56" s="188" t="s">
        <v>154</v>
      </c>
      <c r="F56" s="131"/>
      <c r="G56" s="23" t="s">
        <v>151</v>
      </c>
      <c r="H56" s="56"/>
      <c r="I56" s="56"/>
      <c r="J56" s="56"/>
      <c r="K56" s="56"/>
      <c r="L56" s="56"/>
      <c r="M56" s="56"/>
      <c r="N56" s="60">
        <f t="shared" si="2"/>
        <v>0</v>
      </c>
      <c r="O56" s="56"/>
      <c r="P56" s="56"/>
      <c r="Q56" s="56"/>
      <c r="R56" s="60">
        <f t="shared" si="4"/>
        <v>0</v>
      </c>
      <c r="S56" s="56"/>
      <c r="T56" s="56"/>
      <c r="U56" s="56"/>
      <c r="V56" s="56"/>
      <c r="W56" s="56"/>
      <c r="X56" s="56"/>
      <c r="Y56" s="56"/>
      <c r="Z56" s="56"/>
      <c r="AA56" s="60">
        <f t="shared" si="3"/>
        <v>0</v>
      </c>
      <c r="AB56" s="56"/>
      <c r="AC56" s="56"/>
      <c r="AD56" s="56"/>
      <c r="AE56" s="60">
        <f t="shared" si="5"/>
        <v>0</v>
      </c>
      <c r="AF56" s="56"/>
      <c r="AG56" s="56"/>
      <c r="AJ56"/>
    </row>
    <row r="57" spans="2:36" s="2" customFormat="1" ht="29.1" customHeight="1">
      <c r="B57" s="191" t="s">
        <v>281</v>
      </c>
      <c r="C57" s="131" t="s">
        <v>279</v>
      </c>
      <c r="D57" s="131" t="s">
        <v>282</v>
      </c>
      <c r="E57" s="188" t="s">
        <v>154</v>
      </c>
      <c r="F57" s="131"/>
      <c r="G57" s="23" t="s">
        <v>151</v>
      </c>
      <c r="H57" s="56"/>
      <c r="I57" s="56"/>
      <c r="J57" s="56"/>
      <c r="K57" s="56"/>
      <c r="L57" s="56"/>
      <c r="M57" s="56"/>
      <c r="N57" s="60">
        <f t="shared" si="2"/>
        <v>0</v>
      </c>
      <c r="O57" s="56"/>
      <c r="P57" s="56"/>
      <c r="Q57" s="56"/>
      <c r="R57" s="60">
        <f t="shared" si="4"/>
        <v>0</v>
      </c>
      <c r="S57" s="56"/>
      <c r="T57" s="56"/>
      <c r="U57" s="56"/>
      <c r="V57" s="56"/>
      <c r="W57" s="56"/>
      <c r="X57" s="56"/>
      <c r="Y57" s="56"/>
      <c r="Z57" s="56"/>
      <c r="AA57" s="60">
        <f t="shared" si="3"/>
        <v>0</v>
      </c>
      <c r="AB57" s="56"/>
      <c r="AC57" s="56"/>
      <c r="AD57" s="56"/>
      <c r="AE57" s="60">
        <f t="shared" si="5"/>
        <v>0</v>
      </c>
      <c r="AF57" s="56"/>
      <c r="AG57" s="56"/>
      <c r="AJ57"/>
    </row>
    <row r="58" spans="2:36" s="2" customFormat="1" ht="29.1" customHeight="1">
      <c r="B58" s="191" t="s">
        <v>283</v>
      </c>
      <c r="C58" s="131" t="s">
        <v>279</v>
      </c>
      <c r="D58" s="131" t="s">
        <v>284</v>
      </c>
      <c r="E58" s="188" t="s">
        <v>154</v>
      </c>
      <c r="F58" s="131"/>
      <c r="G58" s="23" t="s">
        <v>151</v>
      </c>
      <c r="H58" s="56"/>
      <c r="I58" s="56"/>
      <c r="J58" s="56"/>
      <c r="K58" s="56"/>
      <c r="L58" s="56"/>
      <c r="M58" s="56"/>
      <c r="N58" s="60">
        <f t="shared" si="2"/>
        <v>0</v>
      </c>
      <c r="O58" s="56"/>
      <c r="P58" s="56"/>
      <c r="Q58" s="56"/>
      <c r="R58" s="60">
        <f t="shared" si="4"/>
        <v>0</v>
      </c>
      <c r="S58" s="56"/>
      <c r="T58" s="56"/>
      <c r="U58" s="56"/>
      <c r="V58" s="56"/>
      <c r="W58" s="56"/>
      <c r="X58" s="56"/>
      <c r="Y58" s="56"/>
      <c r="Z58" s="56"/>
      <c r="AA58" s="60">
        <f t="shared" si="3"/>
        <v>0</v>
      </c>
      <c r="AB58" s="56"/>
      <c r="AC58" s="56"/>
      <c r="AD58" s="56"/>
      <c r="AE58" s="60">
        <f t="shared" si="5"/>
        <v>0</v>
      </c>
      <c r="AF58" s="56"/>
      <c r="AG58" s="56"/>
      <c r="AJ58"/>
    </row>
    <row r="59" spans="2:36" s="2" customFormat="1" ht="29.1" customHeight="1">
      <c r="B59" s="191" t="s">
        <v>285</v>
      </c>
      <c r="C59" s="131" t="s">
        <v>279</v>
      </c>
      <c r="D59" s="131" t="s">
        <v>286</v>
      </c>
      <c r="E59" s="188" t="s">
        <v>154</v>
      </c>
      <c r="F59" s="131"/>
      <c r="G59" s="23" t="s">
        <v>151</v>
      </c>
      <c r="H59" s="56"/>
      <c r="I59" s="56"/>
      <c r="J59" s="56"/>
      <c r="K59" s="56"/>
      <c r="L59" s="56"/>
      <c r="M59" s="56"/>
      <c r="N59" s="60">
        <f t="shared" ref="N59" si="6">SUM(H59:M59)</f>
        <v>0</v>
      </c>
      <c r="O59" s="56"/>
      <c r="P59" s="56"/>
      <c r="Q59" s="56"/>
      <c r="R59" s="60">
        <f t="shared" si="4"/>
        <v>0</v>
      </c>
      <c r="S59" s="56"/>
      <c r="T59" s="56"/>
      <c r="U59" s="56"/>
      <c r="V59" s="56"/>
      <c r="W59" s="56"/>
      <c r="X59" s="56"/>
      <c r="Y59" s="56"/>
      <c r="Z59" s="56"/>
      <c r="AA59" s="60">
        <f t="shared" ref="AA59" si="7">SUM(U59:Z59)</f>
        <v>0</v>
      </c>
      <c r="AB59" s="56"/>
      <c r="AC59" s="56"/>
      <c r="AD59" s="56"/>
      <c r="AE59" s="60">
        <f t="shared" si="5"/>
        <v>0</v>
      </c>
      <c r="AF59" s="56"/>
      <c r="AG59" s="56"/>
      <c r="AJ59"/>
    </row>
    <row r="60" spans="2:36" s="2" customFormat="1" ht="29.1" customHeight="1">
      <c r="B60" s="191" t="s">
        <v>287</v>
      </c>
      <c r="C60" s="131" t="s">
        <v>288</v>
      </c>
      <c r="D60" s="131" t="s">
        <v>289</v>
      </c>
      <c r="E60" s="188" t="s">
        <v>22</v>
      </c>
      <c r="F60" s="131"/>
      <c r="G60" s="23" t="s">
        <v>151</v>
      </c>
      <c r="H60" s="56"/>
      <c r="I60" s="56"/>
      <c r="J60" s="56"/>
      <c r="K60" s="56"/>
      <c r="L60" s="56"/>
      <c r="M60" s="56"/>
      <c r="N60" s="60">
        <f t="shared" si="2"/>
        <v>0</v>
      </c>
      <c r="O60" s="56"/>
      <c r="P60" s="56"/>
      <c r="Q60" s="56"/>
      <c r="R60" s="60">
        <f t="shared" si="4"/>
        <v>0</v>
      </c>
      <c r="S60" s="56"/>
      <c r="T60" s="56"/>
      <c r="U60" s="56"/>
      <c r="V60" s="56"/>
      <c r="W60" s="56"/>
      <c r="X60" s="56"/>
      <c r="Y60" s="56"/>
      <c r="Z60" s="56"/>
      <c r="AA60" s="60">
        <f t="shared" si="3"/>
        <v>0</v>
      </c>
      <c r="AB60" s="56"/>
      <c r="AC60" s="56"/>
      <c r="AD60" s="56"/>
      <c r="AE60" s="60">
        <f t="shared" si="5"/>
        <v>0</v>
      </c>
      <c r="AF60" s="56"/>
      <c r="AG60" s="56"/>
      <c r="AJ60"/>
    </row>
    <row r="61" spans="2:36" s="2" customFormat="1" ht="29.1" customHeight="1">
      <c r="B61" s="191" t="s">
        <v>290</v>
      </c>
      <c r="C61" s="131" t="s">
        <v>234</v>
      </c>
      <c r="D61" s="131" t="s">
        <v>291</v>
      </c>
      <c r="E61" s="188" t="s">
        <v>22</v>
      </c>
      <c r="F61" s="131"/>
      <c r="G61" s="23" t="s">
        <v>151</v>
      </c>
      <c r="H61" s="56"/>
      <c r="I61" s="56"/>
      <c r="J61" s="56"/>
      <c r="K61" s="56"/>
      <c r="L61" s="56"/>
      <c r="M61" s="56"/>
      <c r="N61" s="60">
        <f t="shared" si="2"/>
        <v>0</v>
      </c>
      <c r="O61" s="56"/>
      <c r="P61" s="56"/>
      <c r="Q61" s="56"/>
      <c r="R61" s="60">
        <f t="shared" si="4"/>
        <v>0</v>
      </c>
      <c r="S61" s="56"/>
      <c r="T61" s="56"/>
      <c r="U61" s="56"/>
      <c r="V61" s="56"/>
      <c r="W61" s="56"/>
      <c r="X61" s="56"/>
      <c r="Y61" s="56"/>
      <c r="Z61" s="56"/>
      <c r="AA61" s="60">
        <f t="shared" si="3"/>
        <v>0</v>
      </c>
      <c r="AB61" s="56"/>
      <c r="AC61" s="56"/>
      <c r="AD61" s="56"/>
      <c r="AE61" s="60">
        <f t="shared" si="5"/>
        <v>0</v>
      </c>
      <c r="AF61" s="56"/>
      <c r="AG61" s="56"/>
      <c r="AJ61"/>
    </row>
    <row r="62" spans="2:36" s="2" customFormat="1" ht="29.1" customHeight="1">
      <c r="B62" s="191" t="s">
        <v>292</v>
      </c>
      <c r="C62" s="131" t="s">
        <v>35</v>
      </c>
      <c r="D62" s="131" t="s">
        <v>293</v>
      </c>
      <c r="E62" s="188" t="s">
        <v>150</v>
      </c>
      <c r="F62" s="131"/>
      <c r="G62" s="23" t="s">
        <v>151</v>
      </c>
      <c r="H62" s="56"/>
      <c r="I62" s="56"/>
      <c r="J62" s="56"/>
      <c r="K62" s="56"/>
      <c r="L62" s="56"/>
      <c r="M62" s="56"/>
      <c r="N62" s="60">
        <f t="shared" si="2"/>
        <v>0</v>
      </c>
      <c r="O62" s="56"/>
      <c r="P62" s="56"/>
      <c r="Q62" s="56"/>
      <c r="R62" s="60">
        <f t="shared" si="4"/>
        <v>0</v>
      </c>
      <c r="S62" s="56"/>
      <c r="T62" s="56"/>
      <c r="U62" s="56"/>
      <c r="V62" s="56"/>
      <c r="W62" s="56"/>
      <c r="X62" s="56"/>
      <c r="Y62" s="56"/>
      <c r="Z62" s="56"/>
      <c r="AA62" s="60">
        <f t="shared" si="3"/>
        <v>0</v>
      </c>
      <c r="AB62" s="56"/>
      <c r="AC62" s="56"/>
      <c r="AD62" s="56"/>
      <c r="AE62" s="60">
        <f t="shared" si="5"/>
        <v>0</v>
      </c>
      <c r="AF62" s="56"/>
      <c r="AG62" s="56"/>
      <c r="AJ62"/>
    </row>
    <row r="63" spans="2:36" s="2" customFormat="1" ht="29.1" customHeight="1">
      <c r="B63" s="191" t="s">
        <v>294</v>
      </c>
      <c r="C63" s="131" t="s">
        <v>215</v>
      </c>
      <c r="D63" s="131" t="s">
        <v>295</v>
      </c>
      <c r="E63" s="188" t="s">
        <v>22</v>
      </c>
      <c r="F63" s="131"/>
      <c r="G63" s="23" t="s">
        <v>151</v>
      </c>
      <c r="H63" s="56"/>
      <c r="I63" s="56"/>
      <c r="J63" s="56"/>
      <c r="K63" s="56"/>
      <c r="L63" s="56"/>
      <c r="M63" s="56"/>
      <c r="N63" s="60">
        <f t="shared" si="2"/>
        <v>0</v>
      </c>
      <c r="O63" s="56"/>
      <c r="P63" s="56"/>
      <c r="Q63" s="56"/>
      <c r="R63" s="60">
        <f t="shared" si="4"/>
        <v>0</v>
      </c>
      <c r="S63" s="56"/>
      <c r="T63" s="56"/>
      <c r="U63" s="56"/>
      <c r="V63" s="56"/>
      <c r="W63" s="56"/>
      <c r="X63" s="56"/>
      <c r="Y63" s="56"/>
      <c r="Z63" s="56"/>
      <c r="AA63" s="60">
        <f t="shared" si="3"/>
        <v>0</v>
      </c>
      <c r="AB63" s="56"/>
      <c r="AC63" s="56"/>
      <c r="AD63" s="56"/>
      <c r="AE63" s="60">
        <f t="shared" si="5"/>
        <v>0</v>
      </c>
      <c r="AF63" s="56"/>
      <c r="AG63" s="56"/>
      <c r="AJ63"/>
    </row>
    <row r="64" spans="2:36" s="2" customFormat="1" ht="29.1" customHeight="1">
      <c r="B64" s="191" t="s">
        <v>296</v>
      </c>
      <c r="C64" s="131" t="s">
        <v>160</v>
      </c>
      <c r="D64" s="131" t="s">
        <v>297</v>
      </c>
      <c r="E64" s="188" t="s">
        <v>22</v>
      </c>
      <c r="F64" s="131"/>
      <c r="G64" s="23" t="s">
        <v>151</v>
      </c>
      <c r="H64" s="56"/>
      <c r="I64" s="56"/>
      <c r="J64" s="56"/>
      <c r="K64" s="56"/>
      <c r="L64" s="56"/>
      <c r="M64" s="56"/>
      <c r="N64" s="60">
        <f t="shared" si="2"/>
        <v>0</v>
      </c>
      <c r="O64" s="56"/>
      <c r="P64" s="56"/>
      <c r="Q64" s="56"/>
      <c r="R64" s="60">
        <f t="shared" si="4"/>
        <v>0</v>
      </c>
      <c r="S64" s="56"/>
      <c r="T64" s="56"/>
      <c r="U64" s="56"/>
      <c r="V64" s="56"/>
      <c r="W64" s="56"/>
      <c r="X64" s="56"/>
      <c r="Y64" s="56"/>
      <c r="Z64" s="56"/>
      <c r="AA64" s="60">
        <f t="shared" si="3"/>
        <v>0</v>
      </c>
      <c r="AB64" s="56"/>
      <c r="AC64" s="56"/>
      <c r="AD64" s="56"/>
      <c r="AE64" s="60">
        <f t="shared" si="5"/>
        <v>0</v>
      </c>
      <c r="AF64" s="56"/>
      <c r="AG64" s="56"/>
      <c r="AJ64"/>
    </row>
    <row r="65" spans="2:36" s="2" customFormat="1" ht="29.1" customHeight="1">
      <c r="B65" s="191" t="s">
        <v>298</v>
      </c>
      <c r="C65" s="131" t="s">
        <v>299</v>
      </c>
      <c r="D65" s="131" t="s">
        <v>300</v>
      </c>
      <c r="E65" s="190" t="s">
        <v>108</v>
      </c>
      <c r="F65" s="131"/>
      <c r="G65" s="23" t="s">
        <v>151</v>
      </c>
      <c r="H65" s="56"/>
      <c r="I65" s="56"/>
      <c r="J65" s="56"/>
      <c r="K65" s="56"/>
      <c r="L65" s="56"/>
      <c r="M65" s="56"/>
      <c r="N65" s="60">
        <f t="shared" ref="N65" si="8">SUM(H65:M65)</f>
        <v>0</v>
      </c>
      <c r="O65" s="56"/>
      <c r="P65" s="56"/>
      <c r="Q65" s="56"/>
      <c r="R65" s="60">
        <f t="shared" si="4"/>
        <v>0</v>
      </c>
      <c r="S65" s="56"/>
      <c r="T65" s="56"/>
      <c r="U65" s="56"/>
      <c r="V65" s="56"/>
      <c r="W65" s="56"/>
      <c r="X65" s="56"/>
      <c r="Y65" s="56"/>
      <c r="Z65" s="56"/>
      <c r="AA65" s="60">
        <f t="shared" ref="AA65" si="9">SUM(U65:Z65)</f>
        <v>0</v>
      </c>
      <c r="AB65" s="56"/>
      <c r="AC65" s="56"/>
      <c r="AD65" s="56"/>
      <c r="AE65" s="60">
        <f t="shared" si="5"/>
        <v>0</v>
      </c>
      <c r="AF65" s="56"/>
      <c r="AG65" s="56"/>
      <c r="AJ65"/>
    </row>
    <row r="66" spans="2:36" s="2" customFormat="1" ht="29.1" customHeight="1">
      <c r="B66" s="191" t="s">
        <v>301</v>
      </c>
      <c r="C66" s="131" t="s">
        <v>302</v>
      </c>
      <c r="D66" s="131" t="s">
        <v>303</v>
      </c>
      <c r="E66" s="190"/>
      <c r="F66" s="131"/>
      <c r="G66" s="192"/>
      <c r="H66" s="193"/>
      <c r="I66" s="193"/>
      <c r="J66" s="193"/>
      <c r="K66" s="193"/>
      <c r="L66" s="193"/>
      <c r="M66" s="193"/>
      <c r="N66" s="193"/>
      <c r="O66" s="193"/>
      <c r="P66" s="193"/>
      <c r="Q66" s="193"/>
      <c r="R66" s="193"/>
      <c r="S66" s="193"/>
      <c r="T66" s="193"/>
      <c r="U66" s="56"/>
      <c r="V66" s="56"/>
      <c r="W66" s="56"/>
      <c r="X66" s="56"/>
      <c r="Y66" s="56"/>
      <c r="Z66" s="56"/>
      <c r="AA66" s="60">
        <f t="shared" ref="AA66" si="10">SUM(U66:Z66)</f>
        <v>0</v>
      </c>
      <c r="AB66" s="56"/>
      <c r="AC66" s="56"/>
      <c r="AD66" s="56"/>
      <c r="AE66" s="60">
        <f t="shared" si="5"/>
        <v>0</v>
      </c>
      <c r="AF66" s="56"/>
      <c r="AG66" s="56"/>
      <c r="AJ66"/>
    </row>
    <row r="67" spans="2:36" s="2" customFormat="1" ht="29.1" customHeight="1">
      <c r="B67" s="191" t="s">
        <v>304</v>
      </c>
      <c r="C67" s="131" t="s">
        <v>302</v>
      </c>
      <c r="D67" s="131" t="s">
        <v>305</v>
      </c>
      <c r="E67" s="190"/>
      <c r="F67" s="131"/>
      <c r="G67" s="192"/>
      <c r="H67" s="193"/>
      <c r="I67" s="193"/>
      <c r="J67" s="193"/>
      <c r="K67" s="193"/>
      <c r="L67" s="193"/>
      <c r="M67" s="193"/>
      <c r="N67" s="193"/>
      <c r="O67" s="193"/>
      <c r="P67" s="193"/>
      <c r="Q67" s="193"/>
      <c r="R67" s="193"/>
      <c r="S67" s="193"/>
      <c r="T67" s="193"/>
      <c r="U67" s="56"/>
      <c r="V67" s="56"/>
      <c r="W67" s="56"/>
      <c r="X67" s="56"/>
      <c r="Y67" s="56"/>
      <c r="Z67" s="56"/>
      <c r="AA67" s="60">
        <f>SUM(U67:Z67)</f>
        <v>0</v>
      </c>
      <c r="AB67" s="56"/>
      <c r="AC67" s="56"/>
      <c r="AD67" s="56"/>
      <c r="AE67" s="60">
        <f t="shared" si="5"/>
        <v>0</v>
      </c>
      <c r="AF67" s="56"/>
      <c r="AG67" s="56"/>
      <c r="AJ67"/>
    </row>
    <row r="68" spans="2:36" s="2" customFormat="1" ht="29.1" customHeight="1">
      <c r="B68" s="191" t="s">
        <v>306</v>
      </c>
      <c r="C68" s="194" t="s">
        <v>144</v>
      </c>
      <c r="D68" s="194"/>
      <c r="E68" s="190"/>
      <c r="F68" s="151"/>
      <c r="G68" s="192"/>
      <c r="H68" s="192"/>
      <c r="I68" s="192"/>
      <c r="J68" s="192"/>
      <c r="K68" s="192"/>
      <c r="L68" s="192"/>
      <c r="M68" s="192"/>
      <c r="N68" s="192"/>
      <c r="O68" s="192"/>
      <c r="P68" s="192"/>
      <c r="Q68" s="192"/>
      <c r="R68" s="192"/>
      <c r="S68" s="192"/>
      <c r="T68" s="192"/>
      <c r="U68" s="60">
        <f t="shared" ref="U68:AC68" si="11">SUM(U9:U67)</f>
        <v>0</v>
      </c>
      <c r="V68" s="60">
        <f t="shared" si="11"/>
        <v>0</v>
      </c>
      <c r="W68" s="60">
        <f t="shared" si="11"/>
        <v>0</v>
      </c>
      <c r="X68" s="60">
        <f t="shared" si="11"/>
        <v>0</v>
      </c>
      <c r="Y68" s="60">
        <f t="shared" si="11"/>
        <v>0</v>
      </c>
      <c r="Z68" s="60">
        <f t="shared" si="11"/>
        <v>0</v>
      </c>
      <c r="AA68" s="60">
        <f t="shared" si="11"/>
        <v>0</v>
      </c>
      <c r="AB68" s="60">
        <f t="shared" si="11"/>
        <v>0</v>
      </c>
      <c r="AC68" s="60">
        <f t="shared" si="11"/>
        <v>0</v>
      </c>
      <c r="AD68" s="60">
        <f t="shared" ref="AD68" si="12">SUM(AD9:AD67)</f>
        <v>0</v>
      </c>
      <c r="AE68" s="60">
        <f>SUM(AE9:AE67)</f>
        <v>0</v>
      </c>
      <c r="AF68" s="60">
        <f>SUM(AF9:AF67)</f>
        <v>0</v>
      </c>
      <c r="AG68" s="60">
        <f>SUM(AG9:AG67)</f>
        <v>0</v>
      </c>
      <c r="AJ68"/>
    </row>
    <row r="69" spans="2:36">
      <c r="H69" s="2"/>
      <c r="I69" s="2"/>
      <c r="J69" s="2"/>
      <c r="K69" s="2"/>
      <c r="L69" s="2"/>
      <c r="M69" s="2"/>
    </row>
    <row r="71" spans="2:36">
      <c r="B71" s="71" t="s">
        <v>134</v>
      </c>
    </row>
    <row r="72" spans="2:36">
      <c r="B72" s="31" t="s">
        <v>307</v>
      </c>
    </row>
    <row r="73" spans="2:36">
      <c r="B73"/>
    </row>
    <row r="81" spans="1:6">
      <c r="C81" s="293"/>
      <c r="D81" s="293"/>
      <c r="E81" s="293"/>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row r="97" spans="1:6">
      <c r="A97"/>
      <c r="B97"/>
      <c r="C97"/>
      <c r="D97"/>
      <c r="E97"/>
      <c r="F97"/>
    </row>
    <row r="98" spans="1:6">
      <c r="A98"/>
      <c r="B98"/>
      <c r="C98"/>
      <c r="D98"/>
      <c r="E98"/>
      <c r="F98"/>
    </row>
  </sheetData>
  <mergeCells count="3">
    <mergeCell ref="H6:T6"/>
    <mergeCell ref="U6:AG6"/>
    <mergeCell ref="C81:E81"/>
  </mergeCells>
  <phoneticPr fontId="10" type="noConversion"/>
  <conditionalFormatting sqref="G9:G65">
    <cfRule type="containsText" dxfId="40" priority="1" operator="containsText" text="Select">
      <formula>NOT(ISERROR(SEARCH("Select",G9)))</formula>
    </cfRule>
  </conditionalFormatting>
  <pageMargins left="0.7" right="0.7" top="0.75" bottom="0.75" header="0.3" footer="0.3"/>
  <headerFooter>
    <oddHeader>&amp;C&amp;"Calibri"&amp;7&amp;K000000 Client Confidential&amp;1#_x000D_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47075C8-3659-4404-BFDF-33AA64A529AC}">
          <x14:formula1>
            <xm:f>'Dropdown options'!$D$4:$D$9</xm:f>
          </x14:formula1>
          <xm:sqref>G9:G65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FEF4-7CE2-4BDC-89C7-A703CCEAE416}">
  <dimension ref="B1:AY99"/>
  <sheetViews>
    <sheetView zoomScaleNormal="100" workbookViewId="0">
      <pane xSplit="7" ySplit="9" topLeftCell="H10" activePane="bottomRight" state="frozen"/>
      <selection pane="bottomRight" sqref="A1:XFD1048576"/>
      <selection pane="bottomLeft" activeCell="A8" sqref="A8"/>
      <selection pane="topRight" activeCell="G1" sqref="G1"/>
    </sheetView>
  </sheetViews>
  <sheetFormatPr defaultColWidth="9" defaultRowHeight="14.45" customHeight="1"/>
  <cols>
    <col min="1" max="1" width="8.85546875" style="6" customWidth="1"/>
    <col min="2" max="2" width="16.28515625" style="6" customWidth="1"/>
    <col min="3" max="3" width="11.42578125" style="6" customWidth="1"/>
    <col min="4" max="4" width="31.5703125" style="6" customWidth="1"/>
    <col min="5" max="5" width="21.5703125" style="10" customWidth="1"/>
    <col min="6" max="6" width="54.28515625" style="10" bestFit="1" customWidth="1"/>
    <col min="7" max="7" width="39.28515625" style="10" bestFit="1" customWidth="1"/>
    <col min="8" max="21" width="18.85546875" style="6" customWidth="1"/>
    <col min="22" max="22" width="16.28515625" style="6" bestFit="1" customWidth="1"/>
    <col min="23" max="23" width="9" style="6"/>
    <col min="24" max="24" width="22.7109375" style="6" bestFit="1" customWidth="1"/>
    <col min="25" max="25" width="13.5703125" style="6" bestFit="1" customWidth="1"/>
    <col min="26" max="26" width="24" style="6" customWidth="1"/>
    <col min="27" max="27" width="17.42578125" style="6" customWidth="1"/>
    <col min="28" max="28" width="10.140625" style="6" bestFit="1" customWidth="1"/>
    <col min="29" max="29" width="13.85546875" style="6" customWidth="1"/>
    <col min="30" max="30" width="10.140625" style="6" bestFit="1" customWidth="1"/>
    <col min="31" max="31" width="17.85546875" style="6" customWidth="1"/>
    <col min="32" max="32" width="39.28515625" style="6" customWidth="1"/>
    <col min="33" max="38" width="18.85546875" style="6" customWidth="1"/>
    <col min="39" max="16384" width="9" style="6"/>
  </cols>
  <sheetData>
    <row r="1" spans="2:51"/>
    <row r="2" spans="2:51" ht="26.1">
      <c r="B2" s="125" t="s">
        <v>0</v>
      </c>
      <c r="C2" s="39"/>
    </row>
    <row r="3" spans="2:51"/>
    <row r="4" spans="2:51" ht="26.1">
      <c r="B4" s="39" t="s">
        <v>308</v>
      </c>
      <c r="C4" s="39"/>
    </row>
    <row r="5" spans="2:51"/>
    <row r="6" spans="2:51" s="12" customFormat="1" ht="29.1">
      <c r="D6" s="300" t="s">
        <v>309</v>
      </c>
      <c r="E6" s="300"/>
      <c r="F6" s="300"/>
      <c r="G6" s="300"/>
      <c r="H6" s="302" t="s">
        <v>138</v>
      </c>
      <c r="I6" s="302"/>
      <c r="J6" s="302"/>
      <c r="K6" s="302"/>
      <c r="L6" s="302"/>
      <c r="M6" s="302"/>
      <c r="N6" s="302"/>
      <c r="O6" s="302"/>
      <c r="P6" s="302"/>
      <c r="Q6" s="302"/>
      <c r="R6" s="302"/>
      <c r="S6" s="302"/>
      <c r="T6" s="302"/>
      <c r="U6" s="302"/>
      <c r="V6" s="390" t="s">
        <v>310</v>
      </c>
      <c r="W6" s="391"/>
      <c r="X6" s="391"/>
      <c r="Y6" s="391"/>
      <c r="Z6" s="391"/>
      <c r="AA6" s="391"/>
      <c r="AB6" s="391"/>
      <c r="AC6" s="391"/>
      <c r="AD6" s="391"/>
      <c r="AE6" s="392"/>
      <c r="AF6" s="176" t="s">
        <v>311</v>
      </c>
      <c r="AG6" s="294" t="s">
        <v>312</v>
      </c>
      <c r="AH6" s="295"/>
      <c r="AI6" s="295"/>
      <c r="AJ6" s="295"/>
      <c r="AK6" s="295"/>
      <c r="AL6" s="296"/>
      <c r="AM6" s="40"/>
      <c r="AN6" s="40"/>
      <c r="AO6" s="40"/>
      <c r="AP6" s="40"/>
      <c r="AQ6" s="40"/>
      <c r="AR6" s="40"/>
      <c r="AS6" s="40"/>
      <c r="AT6" s="40"/>
      <c r="AU6" s="40"/>
      <c r="AV6" s="40"/>
      <c r="AW6" s="40"/>
      <c r="AX6" s="40"/>
      <c r="AY6" s="40"/>
    </row>
    <row r="7" spans="2:51" s="12" customFormat="1">
      <c r="B7" s="41" t="s">
        <v>3</v>
      </c>
      <c r="C7" s="41"/>
      <c r="D7" s="45"/>
      <c r="E7" s="45"/>
      <c r="F7" s="45"/>
      <c r="G7" s="45"/>
      <c r="H7" s="42">
        <v>1</v>
      </c>
      <c r="I7" s="42">
        <v>2</v>
      </c>
      <c r="J7" s="42">
        <v>3</v>
      </c>
      <c r="K7" s="42">
        <v>4</v>
      </c>
      <c r="L7" s="42">
        <v>5</v>
      </c>
      <c r="M7" s="42">
        <v>6</v>
      </c>
      <c r="N7" s="42">
        <v>7</v>
      </c>
      <c r="O7" s="42">
        <v>8</v>
      </c>
      <c r="P7" s="42">
        <v>9</v>
      </c>
      <c r="Q7" s="42">
        <v>10</v>
      </c>
      <c r="R7" s="42">
        <v>11</v>
      </c>
      <c r="S7" s="42">
        <v>12</v>
      </c>
      <c r="T7" s="42">
        <v>13</v>
      </c>
      <c r="U7" s="42">
        <v>14</v>
      </c>
      <c r="V7" s="42">
        <v>15</v>
      </c>
      <c r="W7" s="42">
        <v>16</v>
      </c>
      <c r="X7" s="42">
        <v>17</v>
      </c>
      <c r="Y7" s="42">
        <v>18</v>
      </c>
      <c r="Z7" s="42">
        <v>19</v>
      </c>
      <c r="AA7" s="42">
        <v>20</v>
      </c>
      <c r="AB7" s="42">
        <v>21</v>
      </c>
      <c r="AC7" s="42">
        <v>22</v>
      </c>
      <c r="AD7" s="42">
        <v>23</v>
      </c>
      <c r="AE7" s="42">
        <v>24</v>
      </c>
      <c r="AF7" s="42">
        <v>25</v>
      </c>
      <c r="AG7" s="42">
        <v>26</v>
      </c>
      <c r="AH7" s="42">
        <v>27</v>
      </c>
      <c r="AI7" s="42">
        <v>28</v>
      </c>
      <c r="AJ7" s="42">
        <v>29</v>
      </c>
      <c r="AK7" s="42">
        <v>30</v>
      </c>
      <c r="AL7" s="42">
        <v>31</v>
      </c>
      <c r="AM7" s="40"/>
      <c r="AN7" s="40"/>
      <c r="AO7" s="40"/>
      <c r="AP7" s="40"/>
      <c r="AQ7" s="40"/>
      <c r="AR7" s="40"/>
      <c r="AS7" s="40"/>
      <c r="AT7" s="40"/>
      <c r="AU7" s="40"/>
      <c r="AV7" s="40"/>
      <c r="AW7" s="40"/>
      <c r="AX7" s="40"/>
      <c r="AY7" s="40"/>
    </row>
    <row r="8" spans="2:51" s="12" customFormat="1" ht="62.1">
      <c r="B8" s="41" t="s">
        <v>4</v>
      </c>
      <c r="C8" s="165" t="s">
        <v>313</v>
      </c>
      <c r="D8" s="43" t="s">
        <v>142</v>
      </c>
      <c r="E8" s="44" t="s">
        <v>314</v>
      </c>
      <c r="F8" s="43" t="s">
        <v>315</v>
      </c>
      <c r="G8" s="43" t="s">
        <v>316</v>
      </c>
      <c r="H8" s="301" t="s">
        <v>8</v>
      </c>
      <c r="I8" s="301"/>
      <c r="J8" s="301" t="s">
        <v>9</v>
      </c>
      <c r="K8" s="301"/>
      <c r="L8" s="301" t="s">
        <v>317</v>
      </c>
      <c r="M8" s="301"/>
      <c r="N8" s="301" t="s">
        <v>318</v>
      </c>
      <c r="O8" s="301"/>
      <c r="P8" s="301" t="s">
        <v>319</v>
      </c>
      <c r="Q8" s="301"/>
      <c r="R8" s="301" t="s">
        <v>320</v>
      </c>
      <c r="S8" s="301"/>
      <c r="T8" s="302" t="s">
        <v>143</v>
      </c>
      <c r="U8" s="302"/>
      <c r="V8" s="44" t="s">
        <v>321</v>
      </c>
      <c r="W8" s="43" t="s">
        <v>322</v>
      </c>
      <c r="X8" s="44" t="s">
        <v>323</v>
      </c>
      <c r="Y8" s="43" t="s">
        <v>324</v>
      </c>
      <c r="Z8" s="44" t="s">
        <v>325</v>
      </c>
      <c r="AA8" s="44" t="s">
        <v>326</v>
      </c>
      <c r="AB8" s="44" t="s">
        <v>327</v>
      </c>
      <c r="AC8" s="44" t="s">
        <v>328</v>
      </c>
      <c r="AD8" s="44" t="s">
        <v>327</v>
      </c>
      <c r="AE8" s="44" t="s">
        <v>329</v>
      </c>
      <c r="AF8" s="166" t="s">
        <v>330</v>
      </c>
      <c r="AG8" s="297" t="s">
        <v>331</v>
      </c>
      <c r="AH8" s="298"/>
      <c r="AI8" s="297" t="s">
        <v>332</v>
      </c>
      <c r="AJ8" s="298"/>
      <c r="AK8" s="297" t="s">
        <v>333</v>
      </c>
      <c r="AL8" s="298"/>
      <c r="AM8" s="40"/>
      <c r="AN8" s="40"/>
      <c r="AO8" s="40"/>
      <c r="AP8" s="40"/>
      <c r="AQ8" s="40"/>
      <c r="AR8" s="40"/>
      <c r="AS8" s="40"/>
      <c r="AT8" s="40"/>
      <c r="AU8" s="40"/>
      <c r="AV8" s="40"/>
      <c r="AW8" s="40"/>
      <c r="AX8" s="40"/>
      <c r="AY8" s="40"/>
    </row>
    <row r="9" spans="2:51" s="4" customFormat="1">
      <c r="B9" s="45"/>
      <c r="C9" s="45"/>
      <c r="D9" s="45"/>
      <c r="E9" s="46"/>
      <c r="F9" s="45"/>
      <c r="G9" s="45"/>
      <c r="H9" s="42" t="s">
        <v>334</v>
      </c>
      <c r="I9" s="42" t="s">
        <v>335</v>
      </c>
      <c r="J9" s="42" t="s">
        <v>334</v>
      </c>
      <c r="K9" s="42" t="s">
        <v>335</v>
      </c>
      <c r="L9" s="42" t="s">
        <v>334</v>
      </c>
      <c r="M9" s="42" t="s">
        <v>335</v>
      </c>
      <c r="N9" s="42" t="s">
        <v>334</v>
      </c>
      <c r="O9" s="42" t="s">
        <v>335</v>
      </c>
      <c r="P9" s="42" t="s">
        <v>334</v>
      </c>
      <c r="Q9" s="42" t="s">
        <v>335</v>
      </c>
      <c r="R9" s="42" t="s">
        <v>334</v>
      </c>
      <c r="S9" s="42" t="s">
        <v>335</v>
      </c>
      <c r="T9" s="42" t="s">
        <v>334</v>
      </c>
      <c r="U9" s="42" t="s">
        <v>335</v>
      </c>
      <c r="V9" s="34"/>
      <c r="W9" s="34"/>
      <c r="X9" s="34"/>
      <c r="Y9" s="34"/>
      <c r="Z9" s="34"/>
      <c r="AA9" s="34"/>
      <c r="AB9" s="34"/>
      <c r="AC9" s="34"/>
      <c r="AD9" s="34"/>
      <c r="AE9" s="34"/>
      <c r="AF9" s="34"/>
      <c r="AG9" s="42" t="s">
        <v>334</v>
      </c>
      <c r="AH9" s="42" t="s">
        <v>335</v>
      </c>
      <c r="AI9" s="42" t="s">
        <v>334</v>
      </c>
      <c r="AJ9" s="42" t="s">
        <v>335</v>
      </c>
      <c r="AK9" s="42" t="s">
        <v>334</v>
      </c>
      <c r="AL9" s="42" t="s">
        <v>335</v>
      </c>
      <c r="AM9" s="6"/>
      <c r="AN9" s="6"/>
      <c r="AO9" s="6"/>
      <c r="AP9" s="6"/>
      <c r="AQ9" s="6"/>
      <c r="AR9" s="6"/>
      <c r="AS9" s="6"/>
      <c r="AT9" s="6"/>
      <c r="AU9" s="6"/>
      <c r="AV9" s="6"/>
      <c r="AW9" s="6"/>
      <c r="AX9" s="6"/>
      <c r="AY9" s="6"/>
    </row>
    <row r="10" spans="2:51" s="31" customFormat="1">
      <c r="B10" s="49" t="s">
        <v>336</v>
      </c>
      <c r="C10" s="49" t="s">
        <v>337</v>
      </c>
      <c r="D10" s="33" t="s">
        <v>338</v>
      </c>
      <c r="E10" s="50" t="s">
        <v>339</v>
      </c>
      <c r="F10" s="51" t="s">
        <v>340</v>
      </c>
      <c r="G10" s="51" t="s">
        <v>341</v>
      </c>
      <c r="H10" s="56"/>
      <c r="I10" s="56"/>
      <c r="J10" s="56"/>
      <c r="K10" s="56"/>
      <c r="L10" s="56"/>
      <c r="M10" s="56"/>
      <c r="N10" s="56"/>
      <c r="O10" s="56"/>
      <c r="P10" s="56"/>
      <c r="Q10" s="56"/>
      <c r="R10" s="56"/>
      <c r="S10" s="56"/>
      <c r="T10" s="60">
        <f>H10+J10+L10+N10+P10+R10</f>
        <v>0</v>
      </c>
      <c r="U10" s="60">
        <f t="shared" ref="U10:U39" si="0">I10+K10+M10+O10+Q10+S10</f>
        <v>0</v>
      </c>
      <c r="V10" s="58"/>
      <c r="W10" s="51"/>
      <c r="X10" s="56"/>
      <c r="Y10" s="58"/>
      <c r="Z10" s="51"/>
      <c r="AA10" s="56"/>
      <c r="AB10" s="51"/>
      <c r="AC10" s="58"/>
      <c r="AD10" s="51"/>
      <c r="AE10" s="60">
        <f>IFERROR(AA10/AC10, 0)</f>
        <v>0</v>
      </c>
      <c r="AF10" s="60">
        <f>T10-6*AE10</f>
        <v>0</v>
      </c>
      <c r="AG10" s="60">
        <f t="shared" ref="AG10:AG41" si="1">T10/6</f>
        <v>0</v>
      </c>
      <c r="AH10" s="60">
        <f t="shared" ref="AH10:AH41" si="2">U10/6</f>
        <v>0</v>
      </c>
      <c r="AI10" s="56"/>
      <c r="AJ10" s="56"/>
      <c r="AK10" s="56"/>
      <c r="AL10" s="56"/>
    </row>
    <row r="11" spans="2:51" s="31" customFormat="1">
      <c r="B11" s="49" t="s">
        <v>342</v>
      </c>
      <c r="C11" s="49" t="s">
        <v>343</v>
      </c>
      <c r="D11" s="33" t="s">
        <v>338</v>
      </c>
      <c r="E11" s="50" t="s">
        <v>339</v>
      </c>
      <c r="F11" s="51" t="s">
        <v>340</v>
      </c>
      <c r="G11" s="51" t="s">
        <v>344</v>
      </c>
      <c r="H11" s="56"/>
      <c r="I11" s="56"/>
      <c r="J11" s="56"/>
      <c r="K11" s="56"/>
      <c r="L11" s="56"/>
      <c r="M11" s="56"/>
      <c r="N11" s="56"/>
      <c r="O11" s="56"/>
      <c r="P11" s="56"/>
      <c r="Q11" s="56"/>
      <c r="R11" s="56"/>
      <c r="S11" s="56"/>
      <c r="T11" s="60">
        <f>H11+J11+L11+N11+P11+R11</f>
        <v>0</v>
      </c>
      <c r="U11" s="60">
        <f>I11+K11+M11+O11+Q11+S11</f>
        <v>0</v>
      </c>
      <c r="V11" s="58"/>
      <c r="W11" s="51"/>
      <c r="X11" s="56"/>
      <c r="Y11" s="58"/>
      <c r="Z11" s="51"/>
      <c r="AA11" s="56"/>
      <c r="AB11" s="51"/>
      <c r="AC11" s="58"/>
      <c r="AD11" s="51"/>
      <c r="AE11" s="60">
        <f>IFERROR(AA11/AC11, 0)</f>
        <v>0</v>
      </c>
      <c r="AF11" s="60">
        <f t="shared" ref="AF11:AF41" si="3">T11-6*AE11</f>
        <v>0</v>
      </c>
      <c r="AG11" s="60">
        <f t="shared" si="1"/>
        <v>0</v>
      </c>
      <c r="AH11" s="60">
        <f t="shared" si="2"/>
        <v>0</v>
      </c>
      <c r="AI11" s="56"/>
      <c r="AJ11" s="56"/>
      <c r="AK11" s="56"/>
      <c r="AL11" s="56"/>
    </row>
    <row r="12" spans="2:51" s="31" customFormat="1">
      <c r="B12" s="49" t="s">
        <v>345</v>
      </c>
      <c r="C12" s="49" t="s">
        <v>346</v>
      </c>
      <c r="D12" s="33" t="s">
        <v>338</v>
      </c>
      <c r="E12" s="50" t="s">
        <v>339</v>
      </c>
      <c r="F12" s="51" t="s">
        <v>347</v>
      </c>
      <c r="G12" s="52" t="s">
        <v>144</v>
      </c>
      <c r="H12" s="56"/>
      <c r="I12" s="56"/>
      <c r="J12" s="56"/>
      <c r="K12" s="56"/>
      <c r="L12" s="56"/>
      <c r="M12" s="56"/>
      <c r="N12" s="56"/>
      <c r="O12" s="56"/>
      <c r="P12" s="56"/>
      <c r="Q12" s="56"/>
      <c r="R12" s="56"/>
      <c r="S12" s="56"/>
      <c r="T12" s="60">
        <f t="shared" ref="T12:T39" si="4">H12+J12+L12+N12+P12+R12</f>
        <v>0</v>
      </c>
      <c r="U12" s="60">
        <f t="shared" si="0"/>
        <v>0</v>
      </c>
      <c r="V12" s="58"/>
      <c r="W12" s="51"/>
      <c r="X12" s="56"/>
      <c r="Y12" s="58"/>
      <c r="Z12" s="51"/>
      <c r="AA12" s="56"/>
      <c r="AB12" s="51"/>
      <c r="AC12" s="58"/>
      <c r="AD12" s="51"/>
      <c r="AE12" s="60">
        <f t="shared" ref="AE12:AE82" si="5">IFERROR(AA12/AC12, 0)</f>
        <v>0</v>
      </c>
      <c r="AF12" s="60">
        <f t="shared" si="3"/>
        <v>0</v>
      </c>
      <c r="AG12" s="60">
        <f t="shared" si="1"/>
        <v>0</v>
      </c>
      <c r="AH12" s="60">
        <f t="shared" si="2"/>
        <v>0</v>
      </c>
      <c r="AI12" s="56"/>
      <c r="AJ12" s="56"/>
      <c r="AK12" s="56"/>
      <c r="AL12" s="56"/>
    </row>
    <row r="13" spans="2:51" s="31" customFormat="1">
      <c r="B13" s="49" t="s">
        <v>348</v>
      </c>
      <c r="C13" s="49" t="s">
        <v>349</v>
      </c>
      <c r="D13" s="33" t="s">
        <v>338</v>
      </c>
      <c r="E13" s="50" t="s">
        <v>339</v>
      </c>
      <c r="F13" s="51" t="s">
        <v>350</v>
      </c>
      <c r="G13" s="51" t="s">
        <v>351</v>
      </c>
      <c r="H13" s="56"/>
      <c r="I13" s="56"/>
      <c r="J13" s="56"/>
      <c r="K13" s="56"/>
      <c r="L13" s="56"/>
      <c r="M13" s="56"/>
      <c r="N13" s="56"/>
      <c r="O13" s="56"/>
      <c r="P13" s="56"/>
      <c r="Q13" s="56"/>
      <c r="R13" s="56"/>
      <c r="S13" s="56"/>
      <c r="T13" s="60">
        <f t="shared" si="4"/>
        <v>0</v>
      </c>
      <c r="U13" s="60">
        <f t="shared" si="0"/>
        <v>0</v>
      </c>
      <c r="V13" s="58"/>
      <c r="W13" s="51"/>
      <c r="X13" s="56"/>
      <c r="Y13" s="58"/>
      <c r="Z13" s="51"/>
      <c r="AA13" s="56"/>
      <c r="AB13" s="51"/>
      <c r="AC13" s="58"/>
      <c r="AD13" s="51"/>
      <c r="AE13" s="60">
        <f t="shared" si="5"/>
        <v>0</v>
      </c>
      <c r="AF13" s="60">
        <f t="shared" si="3"/>
        <v>0</v>
      </c>
      <c r="AG13" s="60">
        <f t="shared" si="1"/>
        <v>0</v>
      </c>
      <c r="AH13" s="60">
        <f t="shared" si="2"/>
        <v>0</v>
      </c>
      <c r="AI13" s="56"/>
      <c r="AJ13" s="56"/>
      <c r="AK13" s="56"/>
      <c r="AL13" s="56"/>
    </row>
    <row r="14" spans="2:51" s="31" customFormat="1">
      <c r="B14" s="49" t="s">
        <v>352</v>
      </c>
      <c r="C14" s="49" t="s">
        <v>349</v>
      </c>
      <c r="D14" s="33" t="s">
        <v>338</v>
      </c>
      <c r="E14" s="50" t="s">
        <v>339</v>
      </c>
      <c r="F14" s="51" t="s">
        <v>350</v>
      </c>
      <c r="G14" s="51" t="s">
        <v>353</v>
      </c>
      <c r="H14" s="56"/>
      <c r="I14" s="56"/>
      <c r="J14" s="56"/>
      <c r="K14" s="56"/>
      <c r="L14" s="56"/>
      <c r="M14" s="56"/>
      <c r="N14" s="56"/>
      <c r="O14" s="56"/>
      <c r="P14" s="56"/>
      <c r="Q14" s="56"/>
      <c r="R14" s="56"/>
      <c r="S14" s="56"/>
      <c r="T14" s="60">
        <f t="shared" si="4"/>
        <v>0</v>
      </c>
      <c r="U14" s="60">
        <f t="shared" si="0"/>
        <v>0</v>
      </c>
      <c r="V14" s="58"/>
      <c r="W14" s="51"/>
      <c r="X14" s="56"/>
      <c r="Y14" s="58"/>
      <c r="Z14" s="51"/>
      <c r="AA14" s="56"/>
      <c r="AB14" s="51"/>
      <c r="AC14" s="58"/>
      <c r="AD14" s="51"/>
      <c r="AE14" s="60">
        <f t="shared" si="5"/>
        <v>0</v>
      </c>
      <c r="AF14" s="60">
        <f t="shared" si="3"/>
        <v>0</v>
      </c>
      <c r="AG14" s="60">
        <f t="shared" si="1"/>
        <v>0</v>
      </c>
      <c r="AH14" s="60">
        <f t="shared" si="2"/>
        <v>0</v>
      </c>
      <c r="AI14" s="56"/>
      <c r="AJ14" s="56"/>
      <c r="AK14" s="56"/>
      <c r="AL14" s="56"/>
    </row>
    <row r="15" spans="2:51" s="30" customFormat="1">
      <c r="B15" s="49" t="s">
        <v>354</v>
      </c>
      <c r="C15" s="49" t="s">
        <v>349</v>
      </c>
      <c r="D15" s="33" t="s">
        <v>338</v>
      </c>
      <c r="E15" s="50" t="s">
        <v>339</v>
      </c>
      <c r="F15" s="51" t="s">
        <v>350</v>
      </c>
      <c r="G15" s="51" t="s">
        <v>355</v>
      </c>
      <c r="H15" s="56"/>
      <c r="I15" s="56"/>
      <c r="J15" s="56"/>
      <c r="K15" s="56"/>
      <c r="L15" s="56"/>
      <c r="M15" s="56"/>
      <c r="N15" s="56"/>
      <c r="O15" s="56"/>
      <c r="P15" s="56"/>
      <c r="Q15" s="56"/>
      <c r="R15" s="56"/>
      <c r="S15" s="56"/>
      <c r="T15" s="60">
        <f t="shared" si="4"/>
        <v>0</v>
      </c>
      <c r="U15" s="60">
        <f t="shared" si="0"/>
        <v>0</v>
      </c>
      <c r="V15" s="58"/>
      <c r="W15" s="53"/>
      <c r="X15" s="56"/>
      <c r="Y15" s="58"/>
      <c r="Z15" s="53"/>
      <c r="AA15" s="56"/>
      <c r="AB15" s="53"/>
      <c r="AC15" s="58"/>
      <c r="AD15" s="53"/>
      <c r="AE15" s="60">
        <f t="shared" si="5"/>
        <v>0</v>
      </c>
      <c r="AF15" s="60">
        <f t="shared" si="3"/>
        <v>0</v>
      </c>
      <c r="AG15" s="60">
        <f t="shared" si="1"/>
        <v>0</v>
      </c>
      <c r="AH15" s="60">
        <f t="shared" si="2"/>
        <v>0</v>
      </c>
      <c r="AI15" s="56"/>
      <c r="AJ15" s="56"/>
      <c r="AK15" s="56"/>
      <c r="AL15" s="56"/>
      <c r="AM15" s="31"/>
      <c r="AN15" s="31"/>
      <c r="AO15" s="31"/>
      <c r="AP15" s="31"/>
      <c r="AQ15" s="31"/>
      <c r="AR15" s="31"/>
      <c r="AS15" s="31"/>
      <c r="AT15" s="31"/>
      <c r="AU15" s="31"/>
      <c r="AV15" s="31"/>
      <c r="AW15" s="31"/>
      <c r="AX15" s="31"/>
      <c r="AY15" s="31"/>
    </row>
    <row r="16" spans="2:51" s="31" customFormat="1">
      <c r="B16" s="49" t="s">
        <v>356</v>
      </c>
      <c r="C16" s="49" t="s">
        <v>349</v>
      </c>
      <c r="D16" s="33" t="s">
        <v>338</v>
      </c>
      <c r="E16" s="50" t="s">
        <v>339</v>
      </c>
      <c r="F16" s="51" t="s">
        <v>350</v>
      </c>
      <c r="G16" s="51" t="s">
        <v>357</v>
      </c>
      <c r="H16" s="56"/>
      <c r="I16" s="56"/>
      <c r="J16" s="56"/>
      <c r="K16" s="56"/>
      <c r="L16" s="56"/>
      <c r="M16" s="56"/>
      <c r="N16" s="56"/>
      <c r="O16" s="56"/>
      <c r="P16" s="56"/>
      <c r="Q16" s="56"/>
      <c r="R16" s="56"/>
      <c r="S16" s="56"/>
      <c r="T16" s="60">
        <f>H16+J16+L16+N16+P16+R16</f>
        <v>0</v>
      </c>
      <c r="U16" s="60">
        <f t="shared" si="0"/>
        <v>0</v>
      </c>
      <c r="V16" s="58"/>
      <c r="W16" s="51"/>
      <c r="X16" s="56"/>
      <c r="Y16" s="58"/>
      <c r="Z16" s="51"/>
      <c r="AA16" s="56"/>
      <c r="AB16" s="51"/>
      <c r="AC16" s="58"/>
      <c r="AD16" s="51"/>
      <c r="AE16" s="60">
        <f t="shared" si="5"/>
        <v>0</v>
      </c>
      <c r="AF16" s="60">
        <f t="shared" si="3"/>
        <v>0</v>
      </c>
      <c r="AG16" s="60">
        <f t="shared" si="1"/>
        <v>0</v>
      </c>
      <c r="AH16" s="60">
        <f t="shared" si="2"/>
        <v>0</v>
      </c>
      <c r="AI16" s="56"/>
      <c r="AJ16" s="56"/>
      <c r="AK16" s="56"/>
      <c r="AL16" s="56"/>
    </row>
    <row r="17" spans="2:51" s="31" customFormat="1">
      <c r="B17" s="49" t="s">
        <v>358</v>
      </c>
      <c r="C17" s="49" t="s">
        <v>349</v>
      </c>
      <c r="D17" s="33" t="s">
        <v>338</v>
      </c>
      <c r="E17" s="50" t="s">
        <v>339</v>
      </c>
      <c r="F17" s="51" t="s">
        <v>350</v>
      </c>
      <c r="G17" s="51" t="s">
        <v>359</v>
      </c>
      <c r="H17" s="56"/>
      <c r="I17" s="56"/>
      <c r="J17" s="56"/>
      <c r="K17" s="56"/>
      <c r="L17" s="56"/>
      <c r="M17" s="56"/>
      <c r="N17" s="56"/>
      <c r="O17" s="56"/>
      <c r="P17" s="56"/>
      <c r="Q17" s="56"/>
      <c r="R17" s="56"/>
      <c r="S17" s="56"/>
      <c r="T17" s="60">
        <f t="shared" si="4"/>
        <v>0</v>
      </c>
      <c r="U17" s="60">
        <f t="shared" si="0"/>
        <v>0</v>
      </c>
      <c r="V17" s="58"/>
      <c r="W17" s="51"/>
      <c r="X17" s="56"/>
      <c r="Y17" s="58"/>
      <c r="Z17" s="51"/>
      <c r="AA17" s="56"/>
      <c r="AB17" s="51"/>
      <c r="AC17" s="58"/>
      <c r="AD17" s="51"/>
      <c r="AE17" s="60">
        <f t="shared" si="5"/>
        <v>0</v>
      </c>
      <c r="AF17" s="60">
        <f t="shared" si="3"/>
        <v>0</v>
      </c>
      <c r="AG17" s="60">
        <f t="shared" si="1"/>
        <v>0</v>
      </c>
      <c r="AH17" s="60">
        <f t="shared" si="2"/>
        <v>0</v>
      </c>
      <c r="AI17" s="56"/>
      <c r="AJ17" s="56"/>
      <c r="AK17" s="56"/>
      <c r="AL17" s="56"/>
    </row>
    <row r="18" spans="2:51" s="31" customFormat="1">
      <c r="B18" s="49" t="s">
        <v>360</v>
      </c>
      <c r="C18" s="49" t="s">
        <v>361</v>
      </c>
      <c r="D18" s="33" t="s">
        <v>338</v>
      </c>
      <c r="E18" s="50" t="s">
        <v>339</v>
      </c>
      <c r="F18" s="51" t="s">
        <v>362</v>
      </c>
      <c r="G18" s="51" t="s">
        <v>341</v>
      </c>
      <c r="H18" s="56"/>
      <c r="I18" s="56"/>
      <c r="J18" s="56"/>
      <c r="K18" s="56"/>
      <c r="L18" s="56"/>
      <c r="M18" s="56"/>
      <c r="N18" s="56"/>
      <c r="O18" s="56"/>
      <c r="P18" s="56"/>
      <c r="Q18" s="56"/>
      <c r="R18" s="56"/>
      <c r="S18" s="56"/>
      <c r="T18" s="60">
        <f t="shared" si="4"/>
        <v>0</v>
      </c>
      <c r="U18" s="60">
        <f t="shared" si="0"/>
        <v>0</v>
      </c>
      <c r="V18" s="58"/>
      <c r="W18" s="51"/>
      <c r="X18" s="56"/>
      <c r="Y18" s="58"/>
      <c r="Z18" s="51"/>
      <c r="AA18" s="56"/>
      <c r="AB18" s="51"/>
      <c r="AC18" s="58"/>
      <c r="AD18" s="51"/>
      <c r="AE18" s="60">
        <f t="shared" si="5"/>
        <v>0</v>
      </c>
      <c r="AF18" s="60">
        <f t="shared" si="3"/>
        <v>0</v>
      </c>
      <c r="AG18" s="60">
        <f t="shared" si="1"/>
        <v>0</v>
      </c>
      <c r="AH18" s="60">
        <f t="shared" si="2"/>
        <v>0</v>
      </c>
      <c r="AI18" s="56"/>
      <c r="AJ18" s="56"/>
      <c r="AK18" s="56"/>
      <c r="AL18" s="56"/>
    </row>
    <row r="19" spans="2:51" s="31" customFormat="1">
      <c r="B19" s="49" t="s">
        <v>363</v>
      </c>
      <c r="C19" s="49" t="s">
        <v>364</v>
      </c>
      <c r="D19" s="33" t="s">
        <v>338</v>
      </c>
      <c r="E19" s="50" t="s">
        <v>339</v>
      </c>
      <c r="F19" s="51" t="s">
        <v>362</v>
      </c>
      <c r="G19" s="51" t="s">
        <v>344</v>
      </c>
      <c r="H19" s="56"/>
      <c r="I19" s="56"/>
      <c r="J19" s="56"/>
      <c r="K19" s="56"/>
      <c r="L19" s="56"/>
      <c r="M19" s="56"/>
      <c r="N19" s="56"/>
      <c r="O19" s="56"/>
      <c r="P19" s="56"/>
      <c r="Q19" s="56"/>
      <c r="R19" s="56"/>
      <c r="S19" s="56"/>
      <c r="T19" s="60">
        <f t="shared" ref="T19" si="6">H19+J19+L19+N19+P19+R19</f>
        <v>0</v>
      </c>
      <c r="U19" s="60">
        <f t="shared" ref="U19" si="7">I19+K19+M19+O19+Q19+S19</f>
        <v>0</v>
      </c>
      <c r="V19" s="58"/>
      <c r="W19" s="51"/>
      <c r="X19" s="56"/>
      <c r="Y19" s="58"/>
      <c r="Z19" s="51"/>
      <c r="AA19" s="56"/>
      <c r="AB19" s="51"/>
      <c r="AC19" s="58"/>
      <c r="AD19" s="51"/>
      <c r="AE19" s="60">
        <f t="shared" si="5"/>
        <v>0</v>
      </c>
      <c r="AF19" s="60">
        <f t="shared" si="3"/>
        <v>0</v>
      </c>
      <c r="AG19" s="60">
        <f t="shared" si="1"/>
        <v>0</v>
      </c>
      <c r="AH19" s="60">
        <f t="shared" si="2"/>
        <v>0</v>
      </c>
      <c r="AI19" s="56"/>
      <c r="AJ19" s="56"/>
      <c r="AK19" s="56"/>
      <c r="AL19" s="56"/>
    </row>
    <row r="20" spans="2:51" s="31" customFormat="1">
      <c r="B20" s="49" t="s">
        <v>365</v>
      </c>
      <c r="C20" s="49" t="s">
        <v>366</v>
      </c>
      <c r="D20" s="33" t="s">
        <v>338</v>
      </c>
      <c r="E20" s="50" t="s">
        <v>339</v>
      </c>
      <c r="F20" s="51" t="s">
        <v>367</v>
      </c>
      <c r="G20" s="51" t="s">
        <v>341</v>
      </c>
      <c r="H20" s="56"/>
      <c r="I20" s="56"/>
      <c r="J20" s="56"/>
      <c r="K20" s="56"/>
      <c r="L20" s="56"/>
      <c r="M20" s="56"/>
      <c r="N20" s="56"/>
      <c r="O20" s="56"/>
      <c r="P20" s="56"/>
      <c r="Q20" s="56"/>
      <c r="R20" s="56"/>
      <c r="S20" s="56"/>
      <c r="T20" s="60">
        <f t="shared" si="4"/>
        <v>0</v>
      </c>
      <c r="U20" s="60">
        <f t="shared" si="0"/>
        <v>0</v>
      </c>
      <c r="V20" s="58"/>
      <c r="W20" s="51"/>
      <c r="X20" s="56"/>
      <c r="Y20" s="58"/>
      <c r="Z20" s="51"/>
      <c r="AA20" s="56"/>
      <c r="AB20" s="51"/>
      <c r="AC20" s="58"/>
      <c r="AD20" s="51"/>
      <c r="AE20" s="60">
        <f t="shared" si="5"/>
        <v>0</v>
      </c>
      <c r="AF20" s="60">
        <f t="shared" si="3"/>
        <v>0</v>
      </c>
      <c r="AG20" s="60">
        <f t="shared" si="1"/>
        <v>0</v>
      </c>
      <c r="AH20" s="60">
        <f t="shared" si="2"/>
        <v>0</v>
      </c>
      <c r="AI20" s="56"/>
      <c r="AJ20" s="56"/>
      <c r="AK20" s="56"/>
      <c r="AL20" s="56"/>
    </row>
    <row r="21" spans="2:51" s="31" customFormat="1">
      <c r="B21" s="49" t="s">
        <v>368</v>
      </c>
      <c r="C21" s="49" t="s">
        <v>369</v>
      </c>
      <c r="D21" s="33" t="s">
        <v>338</v>
      </c>
      <c r="E21" s="50" t="s">
        <v>339</v>
      </c>
      <c r="F21" s="51" t="s">
        <v>367</v>
      </c>
      <c r="G21" s="51" t="s">
        <v>344</v>
      </c>
      <c r="H21" s="56"/>
      <c r="I21" s="56"/>
      <c r="J21" s="56"/>
      <c r="K21" s="56"/>
      <c r="L21" s="56"/>
      <c r="M21" s="56"/>
      <c r="N21" s="56"/>
      <c r="O21" s="56"/>
      <c r="P21" s="56"/>
      <c r="Q21" s="56"/>
      <c r="R21" s="56"/>
      <c r="S21" s="56"/>
      <c r="T21" s="60">
        <f t="shared" si="4"/>
        <v>0</v>
      </c>
      <c r="U21" s="60">
        <f>I21+K21+M21+O21+Q21+S21</f>
        <v>0</v>
      </c>
      <c r="V21" s="58"/>
      <c r="W21" s="51"/>
      <c r="X21" s="56"/>
      <c r="Y21" s="58"/>
      <c r="Z21" s="51"/>
      <c r="AA21" s="56"/>
      <c r="AB21" s="51"/>
      <c r="AC21" s="58"/>
      <c r="AD21" s="51"/>
      <c r="AE21" s="60">
        <f t="shared" si="5"/>
        <v>0</v>
      </c>
      <c r="AF21" s="60">
        <f t="shared" si="3"/>
        <v>0</v>
      </c>
      <c r="AG21" s="60">
        <f t="shared" si="1"/>
        <v>0</v>
      </c>
      <c r="AH21" s="60">
        <f t="shared" si="2"/>
        <v>0</v>
      </c>
      <c r="AI21" s="56"/>
      <c r="AJ21" s="56"/>
      <c r="AK21" s="56"/>
      <c r="AL21" s="56"/>
    </row>
    <row r="22" spans="2:51" s="31" customFormat="1">
      <c r="B22" s="49" t="s">
        <v>370</v>
      </c>
      <c r="C22" s="49" t="s">
        <v>371</v>
      </c>
      <c r="D22" s="33" t="s">
        <v>338</v>
      </c>
      <c r="E22" s="54" t="s">
        <v>372</v>
      </c>
      <c r="F22" s="51" t="s">
        <v>373</v>
      </c>
      <c r="G22" s="51" t="s">
        <v>341</v>
      </c>
      <c r="H22" s="56"/>
      <c r="I22" s="56"/>
      <c r="J22" s="56"/>
      <c r="K22" s="56"/>
      <c r="L22" s="56"/>
      <c r="M22" s="56"/>
      <c r="N22" s="56"/>
      <c r="O22" s="56"/>
      <c r="P22" s="56"/>
      <c r="Q22" s="56"/>
      <c r="R22" s="56"/>
      <c r="S22" s="56"/>
      <c r="T22" s="60">
        <f t="shared" si="4"/>
        <v>0</v>
      </c>
      <c r="U22" s="60">
        <f t="shared" si="0"/>
        <v>0</v>
      </c>
      <c r="V22" s="58"/>
      <c r="W22" s="51"/>
      <c r="X22" s="56"/>
      <c r="Y22" s="58"/>
      <c r="Z22" s="51"/>
      <c r="AA22" s="56"/>
      <c r="AB22" s="51"/>
      <c r="AC22" s="58"/>
      <c r="AD22" s="51"/>
      <c r="AE22" s="60">
        <f t="shared" si="5"/>
        <v>0</v>
      </c>
      <c r="AF22" s="60">
        <f t="shared" si="3"/>
        <v>0</v>
      </c>
      <c r="AG22" s="60">
        <f t="shared" si="1"/>
        <v>0</v>
      </c>
      <c r="AH22" s="60">
        <f t="shared" si="2"/>
        <v>0</v>
      </c>
      <c r="AI22" s="56"/>
      <c r="AJ22" s="56"/>
      <c r="AK22" s="56"/>
      <c r="AL22" s="56"/>
    </row>
    <row r="23" spans="2:51" s="31" customFormat="1">
      <c r="B23" s="49" t="s">
        <v>374</v>
      </c>
      <c r="C23" s="49" t="s">
        <v>375</v>
      </c>
      <c r="D23" s="33" t="s">
        <v>338</v>
      </c>
      <c r="E23" s="54" t="s">
        <v>372</v>
      </c>
      <c r="F23" s="51" t="s">
        <v>373</v>
      </c>
      <c r="G23" s="51" t="s">
        <v>344</v>
      </c>
      <c r="H23" s="56"/>
      <c r="I23" s="56"/>
      <c r="J23" s="56"/>
      <c r="K23" s="56"/>
      <c r="L23" s="56"/>
      <c r="M23" s="56"/>
      <c r="N23" s="56"/>
      <c r="O23" s="56"/>
      <c r="P23" s="56"/>
      <c r="Q23" s="56"/>
      <c r="R23" s="56"/>
      <c r="S23" s="56"/>
      <c r="T23" s="60">
        <f>H23+J23+L23+N23+P23+R23</f>
        <v>0</v>
      </c>
      <c r="U23" s="60">
        <f>I23+K23+M23+O23+Q23+S23</f>
        <v>0</v>
      </c>
      <c r="V23" s="58"/>
      <c r="W23" s="51"/>
      <c r="X23" s="56"/>
      <c r="Y23" s="58"/>
      <c r="Z23" s="51"/>
      <c r="AA23" s="56"/>
      <c r="AB23" s="51"/>
      <c r="AC23" s="58"/>
      <c r="AD23" s="51"/>
      <c r="AE23" s="60">
        <f>IFERROR(AA23/AC23, 0)</f>
        <v>0</v>
      </c>
      <c r="AF23" s="60">
        <f t="shared" si="3"/>
        <v>0</v>
      </c>
      <c r="AG23" s="60">
        <f t="shared" si="1"/>
        <v>0</v>
      </c>
      <c r="AH23" s="60">
        <f t="shared" si="2"/>
        <v>0</v>
      </c>
      <c r="AI23" s="56"/>
      <c r="AJ23" s="56"/>
      <c r="AK23" s="56"/>
      <c r="AL23" s="56"/>
    </row>
    <row r="24" spans="2:51" s="48" customFormat="1">
      <c r="B24" s="49" t="s">
        <v>376</v>
      </c>
      <c r="C24" s="49" t="s">
        <v>377</v>
      </c>
      <c r="D24" s="33" t="s">
        <v>338</v>
      </c>
      <c r="E24" s="54" t="s">
        <v>372</v>
      </c>
      <c r="F24" s="51" t="s">
        <v>378</v>
      </c>
      <c r="G24" s="51" t="s">
        <v>379</v>
      </c>
      <c r="H24" s="56"/>
      <c r="I24" s="56"/>
      <c r="J24" s="56"/>
      <c r="K24" s="56"/>
      <c r="L24" s="56"/>
      <c r="M24" s="56"/>
      <c r="N24" s="56"/>
      <c r="O24" s="56"/>
      <c r="P24" s="56"/>
      <c r="Q24" s="56"/>
      <c r="R24" s="56"/>
      <c r="S24" s="56"/>
      <c r="T24" s="60">
        <f t="shared" si="4"/>
        <v>0</v>
      </c>
      <c r="U24" s="60">
        <f t="shared" si="0"/>
        <v>0</v>
      </c>
      <c r="V24" s="58"/>
      <c r="W24" s="51"/>
      <c r="X24" s="56"/>
      <c r="Y24" s="58"/>
      <c r="Z24" s="51"/>
      <c r="AA24" s="56"/>
      <c r="AB24" s="51"/>
      <c r="AC24" s="58"/>
      <c r="AD24" s="51"/>
      <c r="AE24" s="60">
        <f t="shared" si="5"/>
        <v>0</v>
      </c>
      <c r="AF24" s="60">
        <f t="shared" si="3"/>
        <v>0</v>
      </c>
      <c r="AG24" s="60">
        <f t="shared" si="1"/>
        <v>0</v>
      </c>
      <c r="AH24" s="60">
        <f t="shared" si="2"/>
        <v>0</v>
      </c>
      <c r="AI24" s="56"/>
      <c r="AJ24" s="56"/>
      <c r="AK24" s="56"/>
      <c r="AL24" s="56"/>
      <c r="AM24" s="31"/>
      <c r="AN24" s="31"/>
      <c r="AO24" s="31"/>
      <c r="AP24" s="31"/>
      <c r="AQ24" s="31"/>
      <c r="AR24" s="31"/>
      <c r="AS24" s="31"/>
      <c r="AT24" s="31"/>
      <c r="AU24" s="31"/>
      <c r="AV24" s="31"/>
      <c r="AW24" s="31"/>
      <c r="AX24" s="31"/>
      <c r="AY24" s="31"/>
    </row>
    <row r="25" spans="2:51" s="48" customFormat="1">
      <c r="B25" s="49" t="s">
        <v>380</v>
      </c>
      <c r="C25" s="49" t="s">
        <v>377</v>
      </c>
      <c r="D25" s="33" t="s">
        <v>338</v>
      </c>
      <c r="E25" s="54" t="s">
        <v>372</v>
      </c>
      <c r="F25" s="51" t="s">
        <v>378</v>
      </c>
      <c r="G25" s="51" t="s">
        <v>381</v>
      </c>
      <c r="H25" s="56"/>
      <c r="I25" s="56"/>
      <c r="J25" s="56"/>
      <c r="K25" s="56"/>
      <c r="L25" s="56"/>
      <c r="M25" s="56"/>
      <c r="N25" s="56"/>
      <c r="O25" s="56"/>
      <c r="P25" s="56"/>
      <c r="Q25" s="56"/>
      <c r="R25" s="56"/>
      <c r="S25" s="56"/>
      <c r="T25" s="60">
        <f t="shared" si="4"/>
        <v>0</v>
      </c>
      <c r="U25" s="60">
        <f t="shared" si="0"/>
        <v>0</v>
      </c>
      <c r="V25" s="58"/>
      <c r="W25" s="51"/>
      <c r="X25" s="56"/>
      <c r="Y25" s="58"/>
      <c r="Z25" s="51"/>
      <c r="AA25" s="56"/>
      <c r="AB25" s="51"/>
      <c r="AC25" s="58"/>
      <c r="AD25" s="51"/>
      <c r="AE25" s="60">
        <f t="shared" si="5"/>
        <v>0</v>
      </c>
      <c r="AF25" s="60">
        <f t="shared" si="3"/>
        <v>0</v>
      </c>
      <c r="AG25" s="60">
        <f t="shared" si="1"/>
        <v>0</v>
      </c>
      <c r="AH25" s="60">
        <f t="shared" si="2"/>
        <v>0</v>
      </c>
      <c r="AI25" s="56"/>
      <c r="AJ25" s="56"/>
      <c r="AK25" s="56"/>
      <c r="AL25" s="56"/>
      <c r="AM25" s="31"/>
      <c r="AN25" s="31"/>
      <c r="AO25" s="31"/>
      <c r="AP25" s="31"/>
      <c r="AQ25" s="31"/>
      <c r="AR25" s="31"/>
      <c r="AS25" s="31"/>
      <c r="AT25" s="31"/>
      <c r="AU25" s="31"/>
      <c r="AV25" s="31"/>
      <c r="AW25" s="31"/>
      <c r="AX25" s="31"/>
      <c r="AY25" s="31"/>
    </row>
    <row r="26" spans="2:51" s="31" customFormat="1">
      <c r="B26" s="49" t="s">
        <v>382</v>
      </c>
      <c r="C26" s="49" t="s">
        <v>383</v>
      </c>
      <c r="D26" s="33" t="s">
        <v>338</v>
      </c>
      <c r="E26" s="54" t="s">
        <v>372</v>
      </c>
      <c r="F26" s="51" t="s">
        <v>384</v>
      </c>
      <c r="G26" s="51" t="s">
        <v>385</v>
      </c>
      <c r="H26" s="56"/>
      <c r="I26" s="56"/>
      <c r="J26" s="56"/>
      <c r="K26" s="56"/>
      <c r="L26" s="56"/>
      <c r="M26" s="56"/>
      <c r="N26" s="56"/>
      <c r="O26" s="56"/>
      <c r="P26" s="56"/>
      <c r="Q26" s="56"/>
      <c r="R26" s="56"/>
      <c r="S26" s="56"/>
      <c r="T26" s="60">
        <f t="shared" si="4"/>
        <v>0</v>
      </c>
      <c r="U26" s="60">
        <f t="shared" si="0"/>
        <v>0</v>
      </c>
      <c r="V26" s="58"/>
      <c r="W26" s="51"/>
      <c r="X26" s="56"/>
      <c r="Y26" s="58"/>
      <c r="Z26" s="51"/>
      <c r="AA26" s="56"/>
      <c r="AB26" s="51"/>
      <c r="AC26" s="58"/>
      <c r="AD26" s="51"/>
      <c r="AE26" s="60">
        <f t="shared" si="5"/>
        <v>0</v>
      </c>
      <c r="AF26" s="60">
        <f t="shared" si="3"/>
        <v>0</v>
      </c>
      <c r="AG26" s="60">
        <f t="shared" si="1"/>
        <v>0</v>
      </c>
      <c r="AH26" s="60">
        <f t="shared" si="2"/>
        <v>0</v>
      </c>
      <c r="AI26" s="56"/>
      <c r="AJ26" s="56"/>
      <c r="AK26" s="56"/>
      <c r="AL26" s="56"/>
    </row>
    <row r="27" spans="2:51" s="31" customFormat="1">
      <c r="B27" s="49" t="s">
        <v>386</v>
      </c>
      <c r="C27" s="49" t="s">
        <v>383</v>
      </c>
      <c r="D27" s="33" t="s">
        <v>338</v>
      </c>
      <c r="E27" s="54" t="s">
        <v>372</v>
      </c>
      <c r="F27" s="51" t="s">
        <v>384</v>
      </c>
      <c r="G27" s="51" t="s">
        <v>387</v>
      </c>
      <c r="H27" s="56"/>
      <c r="I27" s="56"/>
      <c r="J27" s="56"/>
      <c r="K27" s="56"/>
      <c r="L27" s="56"/>
      <c r="M27" s="56"/>
      <c r="N27" s="56"/>
      <c r="O27" s="56"/>
      <c r="P27" s="56"/>
      <c r="Q27" s="56"/>
      <c r="R27" s="56"/>
      <c r="S27" s="56"/>
      <c r="T27" s="60">
        <f t="shared" si="4"/>
        <v>0</v>
      </c>
      <c r="U27" s="60">
        <f t="shared" si="0"/>
        <v>0</v>
      </c>
      <c r="V27" s="58"/>
      <c r="W27" s="51"/>
      <c r="X27" s="56"/>
      <c r="Y27" s="58"/>
      <c r="Z27" s="51"/>
      <c r="AA27" s="56"/>
      <c r="AB27" s="51"/>
      <c r="AC27" s="58"/>
      <c r="AD27" s="51"/>
      <c r="AE27" s="60">
        <f t="shared" si="5"/>
        <v>0</v>
      </c>
      <c r="AF27" s="60">
        <f t="shared" si="3"/>
        <v>0</v>
      </c>
      <c r="AG27" s="60">
        <f t="shared" si="1"/>
        <v>0</v>
      </c>
      <c r="AH27" s="60">
        <f t="shared" si="2"/>
        <v>0</v>
      </c>
      <c r="AI27" s="56"/>
      <c r="AJ27" s="56"/>
      <c r="AK27" s="56"/>
      <c r="AL27" s="56"/>
    </row>
    <row r="28" spans="2:51" s="31" customFormat="1">
      <c r="B28" s="49" t="s">
        <v>388</v>
      </c>
      <c r="C28" s="49" t="s">
        <v>389</v>
      </c>
      <c r="D28" s="33" t="s">
        <v>338</v>
      </c>
      <c r="E28" s="54" t="s">
        <v>372</v>
      </c>
      <c r="F28" s="51" t="s">
        <v>384</v>
      </c>
      <c r="G28" s="51" t="s">
        <v>390</v>
      </c>
      <c r="H28" s="56"/>
      <c r="I28" s="56"/>
      <c r="J28" s="56"/>
      <c r="K28" s="56"/>
      <c r="L28" s="56"/>
      <c r="M28" s="56"/>
      <c r="N28" s="56"/>
      <c r="O28" s="56"/>
      <c r="P28" s="56"/>
      <c r="Q28" s="56"/>
      <c r="R28" s="56"/>
      <c r="S28" s="56"/>
      <c r="T28" s="60">
        <f t="shared" si="4"/>
        <v>0</v>
      </c>
      <c r="U28" s="60">
        <f t="shared" si="0"/>
        <v>0</v>
      </c>
      <c r="V28" s="58"/>
      <c r="W28" s="51"/>
      <c r="X28" s="56"/>
      <c r="Y28" s="58"/>
      <c r="Z28" s="51"/>
      <c r="AA28" s="56"/>
      <c r="AB28" s="51"/>
      <c r="AC28" s="58"/>
      <c r="AD28" s="51"/>
      <c r="AE28" s="60">
        <f t="shared" si="5"/>
        <v>0</v>
      </c>
      <c r="AF28" s="60">
        <f t="shared" si="3"/>
        <v>0</v>
      </c>
      <c r="AG28" s="60">
        <f t="shared" si="1"/>
        <v>0</v>
      </c>
      <c r="AH28" s="60">
        <f t="shared" si="2"/>
        <v>0</v>
      </c>
      <c r="AI28" s="56"/>
      <c r="AJ28" s="56"/>
      <c r="AK28" s="56"/>
      <c r="AL28" s="56"/>
    </row>
    <row r="29" spans="2:51" s="31" customFormat="1">
      <c r="B29" s="49" t="s">
        <v>391</v>
      </c>
      <c r="C29" s="49" t="s">
        <v>392</v>
      </c>
      <c r="D29" s="33" t="s">
        <v>338</v>
      </c>
      <c r="E29" s="54" t="s">
        <v>372</v>
      </c>
      <c r="F29" s="51" t="s">
        <v>384</v>
      </c>
      <c r="G29" s="51" t="s">
        <v>393</v>
      </c>
      <c r="H29" s="56"/>
      <c r="I29" s="56"/>
      <c r="J29" s="56"/>
      <c r="K29" s="56"/>
      <c r="L29" s="56"/>
      <c r="M29" s="56"/>
      <c r="N29" s="56"/>
      <c r="O29" s="56"/>
      <c r="P29" s="56"/>
      <c r="Q29" s="56"/>
      <c r="R29" s="56"/>
      <c r="S29" s="56"/>
      <c r="T29" s="60">
        <f t="shared" si="4"/>
        <v>0</v>
      </c>
      <c r="U29" s="60">
        <f t="shared" si="0"/>
        <v>0</v>
      </c>
      <c r="V29" s="58"/>
      <c r="W29" s="51"/>
      <c r="X29" s="56"/>
      <c r="Y29" s="58"/>
      <c r="Z29" s="51"/>
      <c r="AA29" s="56"/>
      <c r="AB29" s="51"/>
      <c r="AC29" s="58"/>
      <c r="AD29" s="51"/>
      <c r="AE29" s="60">
        <f t="shared" si="5"/>
        <v>0</v>
      </c>
      <c r="AF29" s="60">
        <f t="shared" si="3"/>
        <v>0</v>
      </c>
      <c r="AG29" s="60">
        <f t="shared" si="1"/>
        <v>0</v>
      </c>
      <c r="AH29" s="60">
        <f t="shared" si="2"/>
        <v>0</v>
      </c>
      <c r="AI29" s="56"/>
      <c r="AJ29" s="56"/>
      <c r="AK29" s="56"/>
      <c r="AL29" s="56"/>
    </row>
    <row r="30" spans="2:51" s="31" customFormat="1">
      <c r="B30" s="49" t="s">
        <v>394</v>
      </c>
      <c r="C30" s="49" t="s">
        <v>392</v>
      </c>
      <c r="D30" s="33" t="s">
        <v>338</v>
      </c>
      <c r="E30" s="54" t="s">
        <v>372</v>
      </c>
      <c r="F30" s="51" t="s">
        <v>384</v>
      </c>
      <c r="G30" s="51" t="s">
        <v>395</v>
      </c>
      <c r="H30" s="56"/>
      <c r="I30" s="56"/>
      <c r="J30" s="56"/>
      <c r="K30" s="56"/>
      <c r="L30" s="56"/>
      <c r="M30" s="56"/>
      <c r="N30" s="56"/>
      <c r="O30" s="56"/>
      <c r="P30" s="56"/>
      <c r="Q30" s="56"/>
      <c r="R30" s="56"/>
      <c r="S30" s="56"/>
      <c r="T30" s="60">
        <f t="shared" si="4"/>
        <v>0</v>
      </c>
      <c r="U30" s="60">
        <f t="shared" si="0"/>
        <v>0</v>
      </c>
      <c r="V30" s="58"/>
      <c r="W30" s="51"/>
      <c r="X30" s="56"/>
      <c r="Y30" s="58"/>
      <c r="Z30" s="51"/>
      <c r="AA30" s="56"/>
      <c r="AB30" s="51"/>
      <c r="AC30" s="58"/>
      <c r="AD30" s="51"/>
      <c r="AE30" s="60">
        <f t="shared" si="5"/>
        <v>0</v>
      </c>
      <c r="AF30" s="60">
        <f t="shared" si="3"/>
        <v>0</v>
      </c>
      <c r="AG30" s="60">
        <f t="shared" si="1"/>
        <v>0</v>
      </c>
      <c r="AH30" s="60">
        <f t="shared" si="2"/>
        <v>0</v>
      </c>
      <c r="AI30" s="56"/>
      <c r="AJ30" s="56"/>
      <c r="AK30" s="56"/>
      <c r="AL30" s="56"/>
    </row>
    <row r="31" spans="2:51" s="31" customFormat="1">
      <c r="B31" s="49" t="s">
        <v>396</v>
      </c>
      <c r="C31" s="49" t="s">
        <v>397</v>
      </c>
      <c r="D31" s="33" t="s">
        <v>338</v>
      </c>
      <c r="E31" s="54" t="s">
        <v>372</v>
      </c>
      <c r="F31" s="51" t="s">
        <v>384</v>
      </c>
      <c r="G31" s="51" t="s">
        <v>398</v>
      </c>
      <c r="H31" s="56"/>
      <c r="I31" s="56"/>
      <c r="J31" s="56"/>
      <c r="K31" s="56"/>
      <c r="L31" s="56"/>
      <c r="M31" s="56"/>
      <c r="N31" s="56"/>
      <c r="O31" s="56"/>
      <c r="P31" s="56"/>
      <c r="Q31" s="56"/>
      <c r="R31" s="56"/>
      <c r="S31" s="56"/>
      <c r="T31" s="60">
        <f t="shared" si="4"/>
        <v>0</v>
      </c>
      <c r="U31" s="60">
        <f t="shared" si="0"/>
        <v>0</v>
      </c>
      <c r="V31" s="58"/>
      <c r="W31" s="51"/>
      <c r="X31" s="56"/>
      <c r="Y31" s="58"/>
      <c r="Z31" s="51"/>
      <c r="AA31" s="56"/>
      <c r="AB31" s="51"/>
      <c r="AC31" s="58"/>
      <c r="AD31" s="51"/>
      <c r="AE31" s="60">
        <f t="shared" si="5"/>
        <v>0</v>
      </c>
      <c r="AF31" s="60">
        <f t="shared" si="3"/>
        <v>0</v>
      </c>
      <c r="AG31" s="60">
        <f t="shared" si="1"/>
        <v>0</v>
      </c>
      <c r="AH31" s="60">
        <f t="shared" si="2"/>
        <v>0</v>
      </c>
      <c r="AI31" s="56"/>
      <c r="AJ31" s="56"/>
      <c r="AK31" s="56"/>
      <c r="AL31" s="56"/>
    </row>
    <row r="32" spans="2:51" s="48" customFormat="1">
      <c r="B32" s="49" t="s">
        <v>399</v>
      </c>
      <c r="C32" s="49" t="s">
        <v>346</v>
      </c>
      <c r="D32" s="33" t="s">
        <v>338</v>
      </c>
      <c r="E32" s="54" t="s">
        <v>372</v>
      </c>
      <c r="F32" s="51" t="s">
        <v>384</v>
      </c>
      <c r="G32" s="51" t="s">
        <v>400</v>
      </c>
      <c r="H32" s="56"/>
      <c r="I32" s="56"/>
      <c r="J32" s="56"/>
      <c r="K32" s="56"/>
      <c r="L32" s="56"/>
      <c r="M32" s="56"/>
      <c r="N32" s="56"/>
      <c r="O32" s="56"/>
      <c r="P32" s="56"/>
      <c r="Q32" s="56"/>
      <c r="R32" s="56"/>
      <c r="S32" s="56"/>
      <c r="T32" s="60">
        <f t="shared" si="4"/>
        <v>0</v>
      </c>
      <c r="U32" s="60">
        <f t="shared" si="0"/>
        <v>0</v>
      </c>
      <c r="V32" s="58"/>
      <c r="W32" s="51"/>
      <c r="X32" s="56"/>
      <c r="Y32" s="58"/>
      <c r="Z32" s="51"/>
      <c r="AA32" s="56"/>
      <c r="AB32" s="51"/>
      <c r="AC32" s="58"/>
      <c r="AD32" s="51"/>
      <c r="AE32" s="60">
        <f t="shared" si="5"/>
        <v>0</v>
      </c>
      <c r="AF32" s="60">
        <f t="shared" si="3"/>
        <v>0</v>
      </c>
      <c r="AG32" s="60">
        <f t="shared" si="1"/>
        <v>0</v>
      </c>
      <c r="AH32" s="60">
        <f t="shared" si="2"/>
        <v>0</v>
      </c>
      <c r="AI32" s="56"/>
      <c r="AJ32" s="56"/>
      <c r="AK32" s="56"/>
      <c r="AL32" s="56"/>
      <c r="AM32" s="31"/>
      <c r="AN32" s="31"/>
      <c r="AO32" s="31"/>
      <c r="AP32" s="31"/>
      <c r="AQ32" s="31"/>
      <c r="AR32" s="31"/>
      <c r="AS32" s="31"/>
      <c r="AT32" s="31"/>
      <c r="AU32" s="31"/>
      <c r="AV32" s="31"/>
      <c r="AW32" s="31"/>
      <c r="AX32" s="31"/>
      <c r="AY32" s="31"/>
    </row>
    <row r="33" spans="2:51" s="31" customFormat="1">
      <c r="B33" s="49" t="s">
        <v>401</v>
      </c>
      <c r="C33" s="49" t="s">
        <v>346</v>
      </c>
      <c r="D33" s="33" t="s">
        <v>338</v>
      </c>
      <c r="E33" s="54" t="s">
        <v>372</v>
      </c>
      <c r="F33" s="51" t="s">
        <v>384</v>
      </c>
      <c r="G33" s="51" t="s">
        <v>402</v>
      </c>
      <c r="H33" s="56"/>
      <c r="I33" s="56"/>
      <c r="J33" s="56"/>
      <c r="K33" s="56"/>
      <c r="L33" s="56"/>
      <c r="M33" s="56"/>
      <c r="N33" s="56"/>
      <c r="O33" s="56"/>
      <c r="P33" s="56"/>
      <c r="Q33" s="56"/>
      <c r="R33" s="56"/>
      <c r="S33" s="56"/>
      <c r="T33" s="60">
        <f>H33+J33+L33+N33+P33+R33</f>
        <v>0</v>
      </c>
      <c r="U33" s="60">
        <f t="shared" si="0"/>
        <v>0</v>
      </c>
      <c r="V33" s="58"/>
      <c r="W33" s="51"/>
      <c r="X33" s="56"/>
      <c r="Y33" s="58"/>
      <c r="Z33" s="51"/>
      <c r="AA33" s="56"/>
      <c r="AB33" s="51"/>
      <c r="AC33" s="58"/>
      <c r="AD33" s="51"/>
      <c r="AE33" s="60">
        <f t="shared" si="5"/>
        <v>0</v>
      </c>
      <c r="AF33" s="60">
        <f t="shared" si="3"/>
        <v>0</v>
      </c>
      <c r="AG33" s="60">
        <f t="shared" si="1"/>
        <v>0</v>
      </c>
      <c r="AH33" s="60">
        <f t="shared" si="2"/>
        <v>0</v>
      </c>
      <c r="AI33" s="56"/>
      <c r="AJ33" s="56"/>
      <c r="AK33" s="56"/>
      <c r="AL33" s="56"/>
    </row>
    <row r="34" spans="2:51" s="31" customFormat="1">
      <c r="B34" s="49" t="s">
        <v>403</v>
      </c>
      <c r="C34" s="49" t="s">
        <v>346</v>
      </c>
      <c r="D34" s="33" t="s">
        <v>338</v>
      </c>
      <c r="E34" s="54" t="s">
        <v>372</v>
      </c>
      <c r="F34" s="51" t="s">
        <v>384</v>
      </c>
      <c r="G34" s="51" t="s">
        <v>404</v>
      </c>
      <c r="H34" s="56"/>
      <c r="I34" s="56"/>
      <c r="J34" s="56"/>
      <c r="K34" s="56"/>
      <c r="L34" s="56"/>
      <c r="M34" s="56"/>
      <c r="N34" s="56"/>
      <c r="O34" s="56"/>
      <c r="P34" s="56"/>
      <c r="Q34" s="56"/>
      <c r="R34" s="56"/>
      <c r="S34" s="56"/>
      <c r="T34" s="60">
        <f t="shared" si="4"/>
        <v>0</v>
      </c>
      <c r="U34" s="60">
        <f t="shared" si="0"/>
        <v>0</v>
      </c>
      <c r="V34" s="58"/>
      <c r="W34" s="51"/>
      <c r="X34" s="56"/>
      <c r="Y34" s="58"/>
      <c r="Z34" s="51"/>
      <c r="AA34" s="56"/>
      <c r="AB34" s="51"/>
      <c r="AC34" s="58"/>
      <c r="AD34" s="51"/>
      <c r="AE34" s="60">
        <f t="shared" si="5"/>
        <v>0</v>
      </c>
      <c r="AF34" s="60">
        <f t="shared" si="3"/>
        <v>0</v>
      </c>
      <c r="AG34" s="60">
        <f t="shared" si="1"/>
        <v>0</v>
      </c>
      <c r="AH34" s="60">
        <f t="shared" si="2"/>
        <v>0</v>
      </c>
      <c r="AI34" s="56"/>
      <c r="AJ34" s="56"/>
      <c r="AK34" s="56"/>
      <c r="AL34" s="56"/>
    </row>
    <row r="35" spans="2:51" s="31" customFormat="1">
      <c r="B35" s="49" t="s">
        <v>405</v>
      </c>
      <c r="C35" s="49" t="s">
        <v>346</v>
      </c>
      <c r="D35" s="33" t="s">
        <v>338</v>
      </c>
      <c r="E35" s="54" t="s">
        <v>372</v>
      </c>
      <c r="F35" s="51" t="s">
        <v>384</v>
      </c>
      <c r="G35" s="51" t="s">
        <v>406</v>
      </c>
      <c r="H35" s="56"/>
      <c r="I35" s="56"/>
      <c r="J35" s="56"/>
      <c r="K35" s="56"/>
      <c r="L35" s="56"/>
      <c r="M35" s="56"/>
      <c r="N35" s="56"/>
      <c r="O35" s="56"/>
      <c r="P35" s="56"/>
      <c r="Q35" s="56"/>
      <c r="R35" s="56"/>
      <c r="S35" s="56"/>
      <c r="T35" s="60">
        <f t="shared" ref="T35" si="8">H35+J35+L35+N35+P35+R35</f>
        <v>0</v>
      </c>
      <c r="U35" s="60">
        <f t="shared" ref="U35" si="9">I35+K35+M35+O35+Q35+S35</f>
        <v>0</v>
      </c>
      <c r="V35" s="58"/>
      <c r="W35" s="51"/>
      <c r="X35" s="56"/>
      <c r="Y35" s="58"/>
      <c r="Z35" s="51"/>
      <c r="AA35" s="56"/>
      <c r="AB35" s="51"/>
      <c r="AC35" s="58"/>
      <c r="AD35" s="51"/>
      <c r="AE35" s="60">
        <f t="shared" si="5"/>
        <v>0</v>
      </c>
      <c r="AF35" s="60">
        <f t="shared" si="3"/>
        <v>0</v>
      </c>
      <c r="AG35" s="60">
        <f t="shared" si="1"/>
        <v>0</v>
      </c>
      <c r="AH35" s="60">
        <f t="shared" si="2"/>
        <v>0</v>
      </c>
      <c r="AI35" s="56"/>
      <c r="AJ35" s="56"/>
      <c r="AK35" s="56"/>
      <c r="AL35" s="56"/>
    </row>
    <row r="36" spans="2:51" s="48" customFormat="1">
      <c r="B36" s="49" t="s">
        <v>407</v>
      </c>
      <c r="C36" s="49" t="s">
        <v>346</v>
      </c>
      <c r="D36" s="33" t="s">
        <v>338</v>
      </c>
      <c r="E36" s="54" t="s">
        <v>372</v>
      </c>
      <c r="F36" s="51" t="s">
        <v>408</v>
      </c>
      <c r="G36" s="51" t="s">
        <v>409</v>
      </c>
      <c r="H36" s="56"/>
      <c r="I36" s="56"/>
      <c r="J36" s="56"/>
      <c r="K36" s="56"/>
      <c r="L36" s="56"/>
      <c r="M36" s="56"/>
      <c r="N36" s="56"/>
      <c r="O36" s="56"/>
      <c r="P36" s="56"/>
      <c r="Q36" s="56"/>
      <c r="R36" s="56"/>
      <c r="S36" s="56"/>
      <c r="T36" s="60">
        <f t="shared" si="4"/>
        <v>0</v>
      </c>
      <c r="U36" s="60">
        <f t="shared" si="0"/>
        <v>0</v>
      </c>
      <c r="V36" s="58"/>
      <c r="W36" s="51"/>
      <c r="X36" s="56"/>
      <c r="Y36" s="58"/>
      <c r="Z36" s="51"/>
      <c r="AA36" s="56"/>
      <c r="AB36" s="51"/>
      <c r="AC36" s="58"/>
      <c r="AD36" s="51"/>
      <c r="AE36" s="60">
        <f t="shared" si="5"/>
        <v>0</v>
      </c>
      <c r="AF36" s="60">
        <f t="shared" si="3"/>
        <v>0</v>
      </c>
      <c r="AG36" s="60">
        <f t="shared" si="1"/>
        <v>0</v>
      </c>
      <c r="AH36" s="60">
        <f t="shared" si="2"/>
        <v>0</v>
      </c>
      <c r="AI36" s="56"/>
      <c r="AJ36" s="56"/>
      <c r="AK36" s="56"/>
      <c r="AL36" s="56"/>
      <c r="AM36" s="31"/>
      <c r="AN36" s="31"/>
      <c r="AO36" s="31"/>
      <c r="AP36" s="31"/>
      <c r="AQ36" s="31"/>
      <c r="AR36" s="31"/>
      <c r="AS36" s="31"/>
      <c r="AT36" s="31"/>
      <c r="AU36" s="31"/>
      <c r="AV36" s="31"/>
      <c r="AW36" s="31"/>
      <c r="AX36" s="31"/>
      <c r="AY36" s="31"/>
    </row>
    <row r="37" spans="2:51" s="48" customFormat="1">
      <c r="B37" s="49" t="s">
        <v>410</v>
      </c>
      <c r="C37" s="49" t="s">
        <v>346</v>
      </c>
      <c r="D37" s="33" t="s">
        <v>338</v>
      </c>
      <c r="E37" s="54" t="s">
        <v>372</v>
      </c>
      <c r="F37" s="51" t="s">
        <v>408</v>
      </c>
      <c r="G37" s="51" t="s">
        <v>411</v>
      </c>
      <c r="H37" s="56"/>
      <c r="I37" s="56"/>
      <c r="J37" s="56"/>
      <c r="K37" s="56"/>
      <c r="L37" s="56"/>
      <c r="M37" s="56"/>
      <c r="N37" s="56"/>
      <c r="O37" s="56"/>
      <c r="P37" s="56"/>
      <c r="Q37" s="56"/>
      <c r="R37" s="56"/>
      <c r="S37" s="56"/>
      <c r="T37" s="60">
        <f t="shared" si="4"/>
        <v>0</v>
      </c>
      <c r="U37" s="60">
        <f t="shared" si="0"/>
        <v>0</v>
      </c>
      <c r="V37" s="58"/>
      <c r="W37" s="51"/>
      <c r="X37" s="56"/>
      <c r="Y37" s="58"/>
      <c r="Z37" s="51"/>
      <c r="AA37" s="56"/>
      <c r="AB37" s="51"/>
      <c r="AC37" s="58"/>
      <c r="AD37" s="51"/>
      <c r="AE37" s="60">
        <f t="shared" si="5"/>
        <v>0</v>
      </c>
      <c r="AF37" s="60">
        <f t="shared" si="3"/>
        <v>0</v>
      </c>
      <c r="AG37" s="60">
        <f t="shared" si="1"/>
        <v>0</v>
      </c>
      <c r="AH37" s="60">
        <f t="shared" si="2"/>
        <v>0</v>
      </c>
      <c r="AI37" s="56"/>
      <c r="AJ37" s="56"/>
      <c r="AK37" s="56"/>
      <c r="AL37" s="56"/>
      <c r="AM37" s="31"/>
      <c r="AN37" s="31"/>
      <c r="AO37" s="31"/>
      <c r="AP37" s="31"/>
      <c r="AQ37" s="31"/>
      <c r="AR37" s="31"/>
      <c r="AS37" s="31"/>
      <c r="AT37" s="31"/>
      <c r="AU37" s="31"/>
      <c r="AV37" s="31"/>
      <c r="AW37" s="31"/>
      <c r="AX37" s="31"/>
      <c r="AY37" s="31"/>
    </row>
    <row r="38" spans="2:51" s="48" customFormat="1">
      <c r="B38" s="49" t="s">
        <v>412</v>
      </c>
      <c r="C38" s="49" t="s">
        <v>346</v>
      </c>
      <c r="D38" s="33" t="s">
        <v>338</v>
      </c>
      <c r="E38" s="54" t="s">
        <v>372</v>
      </c>
      <c r="F38" s="51" t="s">
        <v>408</v>
      </c>
      <c r="G38" s="51" t="s">
        <v>413</v>
      </c>
      <c r="H38" s="56"/>
      <c r="I38" s="56"/>
      <c r="J38" s="56"/>
      <c r="K38" s="56"/>
      <c r="L38" s="56"/>
      <c r="M38" s="56"/>
      <c r="N38" s="56"/>
      <c r="O38" s="56"/>
      <c r="P38" s="56"/>
      <c r="Q38" s="56"/>
      <c r="R38" s="56"/>
      <c r="S38" s="56"/>
      <c r="T38" s="60">
        <f t="shared" si="4"/>
        <v>0</v>
      </c>
      <c r="U38" s="60">
        <f t="shared" si="0"/>
        <v>0</v>
      </c>
      <c r="V38" s="58"/>
      <c r="W38" s="51"/>
      <c r="X38" s="56"/>
      <c r="Y38" s="58"/>
      <c r="Z38" s="51"/>
      <c r="AA38" s="56"/>
      <c r="AB38" s="51"/>
      <c r="AC38" s="58"/>
      <c r="AD38" s="51"/>
      <c r="AE38" s="60">
        <f t="shared" si="5"/>
        <v>0</v>
      </c>
      <c r="AF38" s="60">
        <f t="shared" si="3"/>
        <v>0</v>
      </c>
      <c r="AG38" s="60">
        <f t="shared" si="1"/>
        <v>0</v>
      </c>
      <c r="AH38" s="60">
        <f t="shared" si="2"/>
        <v>0</v>
      </c>
      <c r="AI38" s="56"/>
      <c r="AJ38" s="56"/>
      <c r="AK38" s="56"/>
      <c r="AL38" s="56"/>
      <c r="AM38" s="31"/>
      <c r="AN38" s="31"/>
      <c r="AO38" s="31"/>
      <c r="AP38" s="31"/>
      <c r="AQ38" s="31"/>
      <c r="AR38" s="31"/>
      <c r="AS38" s="31"/>
      <c r="AT38" s="31"/>
      <c r="AU38" s="31"/>
      <c r="AV38" s="31"/>
      <c r="AW38" s="31"/>
      <c r="AX38" s="31"/>
      <c r="AY38" s="31"/>
    </row>
    <row r="39" spans="2:51" s="48" customFormat="1">
      <c r="B39" s="49" t="s">
        <v>414</v>
      </c>
      <c r="C39" s="49" t="s">
        <v>346</v>
      </c>
      <c r="D39" s="33" t="s">
        <v>338</v>
      </c>
      <c r="E39" s="54" t="s">
        <v>372</v>
      </c>
      <c r="F39" s="51" t="s">
        <v>408</v>
      </c>
      <c r="G39" s="51" t="s">
        <v>406</v>
      </c>
      <c r="H39" s="56"/>
      <c r="I39" s="56"/>
      <c r="J39" s="56"/>
      <c r="K39" s="56"/>
      <c r="L39" s="56"/>
      <c r="M39" s="56"/>
      <c r="N39" s="56"/>
      <c r="O39" s="56"/>
      <c r="P39" s="56"/>
      <c r="Q39" s="56"/>
      <c r="R39" s="56"/>
      <c r="S39" s="56"/>
      <c r="T39" s="60">
        <f t="shared" si="4"/>
        <v>0</v>
      </c>
      <c r="U39" s="60">
        <f t="shared" si="0"/>
        <v>0</v>
      </c>
      <c r="V39" s="58"/>
      <c r="W39" s="51"/>
      <c r="X39" s="56"/>
      <c r="Y39" s="58"/>
      <c r="Z39" s="51"/>
      <c r="AA39" s="56"/>
      <c r="AB39" s="51"/>
      <c r="AC39" s="58"/>
      <c r="AD39" s="51"/>
      <c r="AE39" s="60">
        <f t="shared" si="5"/>
        <v>0</v>
      </c>
      <c r="AF39" s="60">
        <f t="shared" si="3"/>
        <v>0</v>
      </c>
      <c r="AG39" s="60">
        <f t="shared" si="1"/>
        <v>0</v>
      </c>
      <c r="AH39" s="60">
        <f t="shared" si="2"/>
        <v>0</v>
      </c>
      <c r="AI39" s="56"/>
      <c r="AJ39" s="56"/>
      <c r="AK39" s="56"/>
      <c r="AL39" s="56"/>
      <c r="AM39" s="31"/>
      <c r="AN39" s="31"/>
      <c r="AO39" s="31"/>
      <c r="AP39" s="31"/>
      <c r="AQ39" s="31"/>
      <c r="AR39" s="31"/>
      <c r="AS39" s="31"/>
      <c r="AT39" s="31"/>
      <c r="AU39" s="31"/>
      <c r="AV39" s="31"/>
      <c r="AW39" s="31"/>
      <c r="AX39" s="31"/>
      <c r="AY39" s="31"/>
    </row>
    <row r="40" spans="2:51" s="30" customFormat="1">
      <c r="B40" s="393" t="s">
        <v>415</v>
      </c>
      <c r="C40" s="173"/>
      <c r="D40" s="299" t="s">
        <v>416</v>
      </c>
      <c r="E40" s="299"/>
      <c r="F40" s="299"/>
      <c r="G40" s="299"/>
      <c r="H40" s="60">
        <f>SUM(H10:H32, H34:H39)</f>
        <v>0</v>
      </c>
      <c r="I40" s="60">
        <f>SUM(I10:I32, I34:I39)</f>
        <v>0</v>
      </c>
      <c r="J40" s="60">
        <f>SUM(J10:J32, J34:J39)</f>
        <v>0</v>
      </c>
      <c r="K40" s="60">
        <f t="shared" ref="K40:R40" si="10">SUM(K10:K32, K34:K39)</f>
        <v>0</v>
      </c>
      <c r="L40" s="60">
        <f t="shared" si="10"/>
        <v>0</v>
      </c>
      <c r="M40" s="60">
        <f t="shared" si="10"/>
        <v>0</v>
      </c>
      <c r="N40" s="60">
        <f t="shared" si="10"/>
        <v>0</v>
      </c>
      <c r="O40" s="60">
        <f t="shared" si="10"/>
        <v>0</v>
      </c>
      <c r="P40" s="60">
        <f t="shared" si="10"/>
        <v>0</v>
      </c>
      <c r="Q40" s="60">
        <f t="shared" si="10"/>
        <v>0</v>
      </c>
      <c r="R40" s="60">
        <f t="shared" si="10"/>
        <v>0</v>
      </c>
      <c r="S40" s="60">
        <f>SUM(S10:S32, S34:S39)</f>
        <v>0</v>
      </c>
      <c r="T40" s="60">
        <f>SUM(T10:T32, T34:T39)</f>
        <v>0</v>
      </c>
      <c r="U40" s="60">
        <f>SUM(U10:U32, U34:U39)</f>
        <v>0</v>
      </c>
      <c r="V40" s="55"/>
      <c r="W40" s="55"/>
      <c r="X40" s="61"/>
      <c r="Y40" s="55"/>
      <c r="Z40" s="55"/>
      <c r="AA40" s="60">
        <f>SUM(AA10:AA39)</f>
        <v>0</v>
      </c>
      <c r="AB40" s="51"/>
      <c r="AC40" s="55"/>
      <c r="AD40" s="55"/>
      <c r="AE40" s="60">
        <f>SUM(AE10:AE39)</f>
        <v>0</v>
      </c>
      <c r="AF40" s="60">
        <f t="shared" si="3"/>
        <v>0</v>
      </c>
      <c r="AG40" s="60">
        <f t="shared" si="1"/>
        <v>0</v>
      </c>
      <c r="AH40" s="60">
        <f t="shared" si="2"/>
        <v>0</v>
      </c>
      <c r="AI40" s="60">
        <f>SUM(AI10:AI32, AI34:AI39)</f>
        <v>0</v>
      </c>
      <c r="AJ40" s="60">
        <f>SUM(AJ10:AJ32, AJ34:AJ39)</f>
        <v>0</v>
      </c>
      <c r="AK40" s="60">
        <f>SUM(AK10:AK32, AK34:AK39)</f>
        <v>0</v>
      </c>
      <c r="AL40" s="60">
        <f>SUM(AL10:AL32, AL34:AL39)</f>
        <v>0</v>
      </c>
    </row>
    <row r="41" spans="2:51" s="31" customFormat="1" ht="29.1">
      <c r="B41" s="49" t="s">
        <v>417</v>
      </c>
      <c r="C41" s="49" t="s">
        <v>346</v>
      </c>
      <c r="D41" s="33" t="s">
        <v>418</v>
      </c>
      <c r="E41" s="50" t="s">
        <v>419</v>
      </c>
      <c r="F41" s="51" t="s">
        <v>420</v>
      </c>
      <c r="G41" s="52" t="s">
        <v>144</v>
      </c>
      <c r="H41" s="56"/>
      <c r="I41" s="56"/>
      <c r="J41" s="56"/>
      <c r="K41" s="56"/>
      <c r="L41" s="56"/>
      <c r="M41" s="56"/>
      <c r="N41" s="56"/>
      <c r="O41" s="56"/>
      <c r="P41" s="56"/>
      <c r="Q41" s="56"/>
      <c r="R41" s="56"/>
      <c r="S41" s="56"/>
      <c r="T41" s="60">
        <f t="shared" ref="T41:T57" si="11">H41+J41+L41+N41+P41+R41</f>
        <v>0</v>
      </c>
      <c r="U41" s="60">
        <f t="shared" ref="U41:U57" si="12">I41+K41+M41+O41+Q41+S41</f>
        <v>0</v>
      </c>
      <c r="V41" s="58"/>
      <c r="W41" s="51"/>
      <c r="X41" s="56"/>
      <c r="Y41" s="58"/>
      <c r="Z41" s="51"/>
      <c r="AA41" s="56"/>
      <c r="AB41" s="51"/>
      <c r="AC41" s="58"/>
      <c r="AD41" s="51"/>
      <c r="AE41" s="60">
        <f t="shared" si="5"/>
        <v>0</v>
      </c>
      <c r="AF41" s="60">
        <f t="shared" si="3"/>
        <v>0</v>
      </c>
      <c r="AG41" s="60">
        <f t="shared" si="1"/>
        <v>0</v>
      </c>
      <c r="AH41" s="60">
        <f t="shared" si="2"/>
        <v>0</v>
      </c>
      <c r="AI41" s="56"/>
      <c r="AJ41" s="56"/>
      <c r="AK41" s="56"/>
      <c r="AL41" s="56"/>
    </row>
    <row r="42" spans="2:51" s="48" customFormat="1" ht="29.1">
      <c r="B42" s="49" t="s">
        <v>421</v>
      </c>
      <c r="C42" s="49" t="s">
        <v>346</v>
      </c>
      <c r="D42" s="33" t="s">
        <v>418</v>
      </c>
      <c r="E42" s="50" t="s">
        <v>419</v>
      </c>
      <c r="F42" s="51" t="s">
        <v>422</v>
      </c>
      <c r="G42" s="52" t="s">
        <v>144</v>
      </c>
      <c r="H42" s="56"/>
      <c r="I42" s="56"/>
      <c r="J42" s="56"/>
      <c r="K42" s="56"/>
      <c r="L42" s="56"/>
      <c r="M42" s="56"/>
      <c r="N42" s="56"/>
      <c r="O42" s="56"/>
      <c r="P42" s="56"/>
      <c r="Q42" s="56"/>
      <c r="R42" s="56"/>
      <c r="S42" s="56"/>
      <c r="T42" s="60">
        <f t="shared" si="11"/>
        <v>0</v>
      </c>
      <c r="U42" s="60">
        <f t="shared" si="12"/>
        <v>0</v>
      </c>
      <c r="V42" s="58"/>
      <c r="W42" s="51"/>
      <c r="X42" s="56"/>
      <c r="Y42" s="58"/>
      <c r="Z42" s="51"/>
      <c r="AA42" s="56"/>
      <c r="AB42" s="51"/>
      <c r="AC42" s="58"/>
      <c r="AD42" s="51"/>
      <c r="AE42" s="60">
        <f t="shared" si="5"/>
        <v>0</v>
      </c>
      <c r="AF42" s="60">
        <f t="shared" ref="AF42:AF72" si="13">T42-6*AE42</f>
        <v>0</v>
      </c>
      <c r="AG42" s="60">
        <f t="shared" ref="AG42:AG73" si="14">T42/6</f>
        <v>0</v>
      </c>
      <c r="AH42" s="60">
        <f t="shared" ref="AH42:AH73" si="15">U42/6</f>
        <v>0</v>
      </c>
      <c r="AI42" s="56"/>
      <c r="AJ42" s="56"/>
      <c r="AK42" s="56"/>
      <c r="AL42" s="56"/>
      <c r="AM42" s="31"/>
      <c r="AN42" s="31"/>
      <c r="AO42" s="31"/>
      <c r="AP42" s="31"/>
      <c r="AQ42" s="31"/>
      <c r="AR42" s="31"/>
      <c r="AS42" s="31"/>
      <c r="AT42" s="31"/>
      <c r="AU42" s="31"/>
      <c r="AV42" s="31"/>
      <c r="AW42" s="31"/>
      <c r="AX42" s="31"/>
      <c r="AY42" s="31"/>
    </row>
    <row r="43" spans="2:51" s="48" customFormat="1" ht="29.1">
      <c r="B43" s="49" t="s">
        <v>423</v>
      </c>
      <c r="C43" s="49" t="s">
        <v>346</v>
      </c>
      <c r="D43" s="33" t="s">
        <v>418</v>
      </c>
      <c r="E43" s="50" t="s">
        <v>419</v>
      </c>
      <c r="F43" s="51" t="s">
        <v>424</v>
      </c>
      <c r="G43" s="52" t="s">
        <v>144</v>
      </c>
      <c r="H43" s="56"/>
      <c r="I43" s="56"/>
      <c r="J43" s="56"/>
      <c r="K43" s="56"/>
      <c r="L43" s="56"/>
      <c r="M43" s="56"/>
      <c r="N43" s="56"/>
      <c r="O43" s="56"/>
      <c r="P43" s="56"/>
      <c r="Q43" s="56"/>
      <c r="R43" s="56"/>
      <c r="S43" s="56"/>
      <c r="T43" s="60">
        <f t="shared" si="11"/>
        <v>0</v>
      </c>
      <c r="U43" s="60">
        <f t="shared" si="12"/>
        <v>0</v>
      </c>
      <c r="V43" s="58"/>
      <c r="W43" s="51"/>
      <c r="X43" s="56"/>
      <c r="Y43" s="58"/>
      <c r="Z43" s="51"/>
      <c r="AA43" s="56"/>
      <c r="AB43" s="51"/>
      <c r="AC43" s="58"/>
      <c r="AD43" s="51"/>
      <c r="AE43" s="60">
        <f t="shared" si="5"/>
        <v>0</v>
      </c>
      <c r="AF43" s="60">
        <f t="shared" si="13"/>
        <v>0</v>
      </c>
      <c r="AG43" s="60">
        <f t="shared" si="14"/>
        <v>0</v>
      </c>
      <c r="AH43" s="60">
        <f t="shared" si="15"/>
        <v>0</v>
      </c>
      <c r="AI43" s="56"/>
      <c r="AJ43" s="56"/>
      <c r="AK43" s="56"/>
      <c r="AL43" s="56"/>
      <c r="AM43" s="31"/>
      <c r="AN43" s="31"/>
      <c r="AO43" s="31"/>
      <c r="AP43" s="31"/>
      <c r="AQ43" s="31"/>
      <c r="AR43" s="31"/>
      <c r="AS43" s="31"/>
      <c r="AT43" s="31"/>
      <c r="AU43" s="31"/>
      <c r="AV43" s="31"/>
      <c r="AW43" s="31"/>
      <c r="AX43" s="31"/>
      <c r="AY43" s="31"/>
    </row>
    <row r="44" spans="2:51" s="31" customFormat="1" ht="29.1">
      <c r="B44" s="49" t="s">
        <v>425</v>
      </c>
      <c r="C44" s="49" t="s">
        <v>346</v>
      </c>
      <c r="D44" s="33" t="s">
        <v>418</v>
      </c>
      <c r="E44" s="50" t="s">
        <v>419</v>
      </c>
      <c r="F44" s="51" t="s">
        <v>426</v>
      </c>
      <c r="G44" s="51" t="s">
        <v>427</v>
      </c>
      <c r="H44" s="56"/>
      <c r="I44" s="56"/>
      <c r="J44" s="56"/>
      <c r="K44" s="56"/>
      <c r="L44" s="56"/>
      <c r="M44" s="56"/>
      <c r="N44" s="56"/>
      <c r="O44" s="56"/>
      <c r="P44" s="56"/>
      <c r="Q44" s="56"/>
      <c r="R44" s="56"/>
      <c r="S44" s="56"/>
      <c r="T44" s="60">
        <f t="shared" si="11"/>
        <v>0</v>
      </c>
      <c r="U44" s="60">
        <f t="shared" si="12"/>
        <v>0</v>
      </c>
      <c r="V44" s="58"/>
      <c r="W44" s="51"/>
      <c r="X44" s="56"/>
      <c r="Y44" s="58"/>
      <c r="Z44" s="51"/>
      <c r="AA44" s="56"/>
      <c r="AB44" s="51"/>
      <c r="AC44" s="58"/>
      <c r="AD44" s="51"/>
      <c r="AE44" s="60">
        <f t="shared" ref="AE44:AE57" si="16">IFERROR(AA44/AC44, 0)</f>
        <v>0</v>
      </c>
      <c r="AF44" s="60">
        <f t="shared" si="13"/>
        <v>0</v>
      </c>
      <c r="AG44" s="60">
        <f t="shared" si="14"/>
        <v>0</v>
      </c>
      <c r="AH44" s="60">
        <f t="shared" si="15"/>
        <v>0</v>
      </c>
      <c r="AI44" s="56"/>
      <c r="AJ44" s="56"/>
      <c r="AK44" s="56"/>
      <c r="AL44" s="56"/>
    </row>
    <row r="45" spans="2:51" s="31" customFormat="1" ht="29.1">
      <c r="B45" s="49" t="s">
        <v>428</v>
      </c>
      <c r="C45" s="49" t="s">
        <v>346</v>
      </c>
      <c r="D45" s="33" t="s">
        <v>418</v>
      </c>
      <c r="E45" s="50" t="s">
        <v>419</v>
      </c>
      <c r="F45" s="51" t="s">
        <v>426</v>
      </c>
      <c r="G45" s="51" t="s">
        <v>429</v>
      </c>
      <c r="H45" s="56"/>
      <c r="I45" s="56"/>
      <c r="J45" s="56"/>
      <c r="K45" s="56"/>
      <c r="L45" s="56"/>
      <c r="M45" s="56"/>
      <c r="N45" s="56"/>
      <c r="O45" s="56"/>
      <c r="P45" s="56"/>
      <c r="Q45" s="56"/>
      <c r="R45" s="56"/>
      <c r="S45" s="56"/>
      <c r="T45" s="60">
        <f t="shared" si="11"/>
        <v>0</v>
      </c>
      <c r="U45" s="60">
        <f t="shared" si="12"/>
        <v>0</v>
      </c>
      <c r="V45" s="58"/>
      <c r="W45" s="51"/>
      <c r="X45" s="56"/>
      <c r="Y45" s="58"/>
      <c r="Z45" s="51"/>
      <c r="AA45" s="56"/>
      <c r="AB45" s="51"/>
      <c r="AC45" s="58"/>
      <c r="AD45" s="51"/>
      <c r="AE45" s="60">
        <f t="shared" si="16"/>
        <v>0</v>
      </c>
      <c r="AF45" s="60">
        <f t="shared" si="13"/>
        <v>0</v>
      </c>
      <c r="AG45" s="60">
        <f t="shared" si="14"/>
        <v>0</v>
      </c>
      <c r="AH45" s="60">
        <f t="shared" si="15"/>
        <v>0</v>
      </c>
      <c r="AI45" s="56"/>
      <c r="AJ45" s="56"/>
      <c r="AK45" s="56"/>
      <c r="AL45" s="56"/>
    </row>
    <row r="46" spans="2:51" s="31" customFormat="1" ht="29.1">
      <c r="B46" s="49" t="s">
        <v>430</v>
      </c>
      <c r="C46" s="49" t="s">
        <v>431</v>
      </c>
      <c r="D46" s="33" t="s">
        <v>418</v>
      </c>
      <c r="E46" s="50" t="s">
        <v>419</v>
      </c>
      <c r="F46" s="51" t="s">
        <v>432</v>
      </c>
      <c r="G46" s="51" t="s">
        <v>341</v>
      </c>
      <c r="H46" s="56"/>
      <c r="I46" s="56"/>
      <c r="J46" s="56"/>
      <c r="K46" s="56"/>
      <c r="L46" s="56"/>
      <c r="M46" s="56"/>
      <c r="N46" s="56"/>
      <c r="O46" s="56"/>
      <c r="P46" s="56"/>
      <c r="Q46" s="56"/>
      <c r="R46" s="56"/>
      <c r="S46" s="56"/>
      <c r="T46" s="60">
        <f t="shared" ref="T46:T56" si="17">H46+J46+L46+N46+P46+R46</f>
        <v>0</v>
      </c>
      <c r="U46" s="60">
        <f t="shared" si="12"/>
        <v>0</v>
      </c>
      <c r="V46" s="58"/>
      <c r="W46" s="51"/>
      <c r="X46" s="56"/>
      <c r="Y46" s="58"/>
      <c r="Z46" s="51"/>
      <c r="AA46" s="56"/>
      <c r="AB46" s="51"/>
      <c r="AC46" s="58"/>
      <c r="AD46" s="51"/>
      <c r="AE46" s="60">
        <f t="shared" si="16"/>
        <v>0</v>
      </c>
      <c r="AF46" s="60">
        <f t="shared" si="13"/>
        <v>0</v>
      </c>
      <c r="AG46" s="60">
        <f t="shared" si="14"/>
        <v>0</v>
      </c>
      <c r="AH46" s="60">
        <f t="shared" si="15"/>
        <v>0</v>
      </c>
      <c r="AI46" s="56"/>
      <c r="AJ46" s="56"/>
      <c r="AK46" s="56"/>
      <c r="AL46" s="56"/>
    </row>
    <row r="47" spans="2:51" s="31" customFormat="1" ht="29.1">
      <c r="B47" s="49" t="s">
        <v>433</v>
      </c>
      <c r="C47" s="49" t="s">
        <v>434</v>
      </c>
      <c r="D47" s="33" t="s">
        <v>418</v>
      </c>
      <c r="E47" s="50" t="s">
        <v>419</v>
      </c>
      <c r="F47" s="51" t="s">
        <v>432</v>
      </c>
      <c r="G47" s="51" t="s">
        <v>344</v>
      </c>
      <c r="H47" s="56"/>
      <c r="I47" s="56"/>
      <c r="J47" s="56"/>
      <c r="K47" s="56"/>
      <c r="L47" s="56"/>
      <c r="M47" s="56"/>
      <c r="N47" s="56"/>
      <c r="O47" s="56"/>
      <c r="P47" s="56"/>
      <c r="Q47" s="56"/>
      <c r="R47" s="56"/>
      <c r="S47" s="56"/>
      <c r="T47" s="60">
        <f t="shared" si="17"/>
        <v>0</v>
      </c>
      <c r="U47" s="60">
        <f t="shared" si="12"/>
        <v>0</v>
      </c>
      <c r="V47" s="58"/>
      <c r="W47" s="51"/>
      <c r="X47" s="56"/>
      <c r="Y47" s="58"/>
      <c r="Z47" s="51"/>
      <c r="AA47" s="56"/>
      <c r="AB47" s="51"/>
      <c r="AC47" s="58"/>
      <c r="AD47" s="51"/>
      <c r="AE47" s="60">
        <f t="shared" si="16"/>
        <v>0</v>
      </c>
      <c r="AF47" s="60">
        <f t="shared" si="13"/>
        <v>0</v>
      </c>
      <c r="AG47" s="60">
        <f t="shared" si="14"/>
        <v>0</v>
      </c>
      <c r="AH47" s="60">
        <f t="shared" si="15"/>
        <v>0</v>
      </c>
      <c r="AI47" s="56"/>
      <c r="AJ47" s="56"/>
      <c r="AK47" s="56"/>
      <c r="AL47" s="56"/>
    </row>
    <row r="48" spans="2:51" s="31" customFormat="1" ht="29.1">
      <c r="B48" s="49" t="s">
        <v>435</v>
      </c>
      <c r="C48" s="49" t="s">
        <v>346</v>
      </c>
      <c r="D48" s="33" t="s">
        <v>418</v>
      </c>
      <c r="E48" s="50" t="s">
        <v>419</v>
      </c>
      <c r="F48" s="51" t="s">
        <v>436</v>
      </c>
      <c r="G48" s="52" t="s">
        <v>144</v>
      </c>
      <c r="H48" s="56"/>
      <c r="I48" s="56"/>
      <c r="J48" s="56"/>
      <c r="K48" s="56"/>
      <c r="L48" s="56"/>
      <c r="M48" s="56"/>
      <c r="N48" s="56"/>
      <c r="O48" s="56"/>
      <c r="P48" s="56"/>
      <c r="Q48" s="56"/>
      <c r="R48" s="56"/>
      <c r="S48" s="56"/>
      <c r="T48" s="60">
        <f t="shared" si="17"/>
        <v>0</v>
      </c>
      <c r="U48" s="60">
        <f t="shared" si="12"/>
        <v>0</v>
      </c>
      <c r="V48" s="58"/>
      <c r="W48" s="51"/>
      <c r="X48" s="56"/>
      <c r="Y48" s="58"/>
      <c r="Z48" s="51"/>
      <c r="AA48" s="56"/>
      <c r="AB48" s="51"/>
      <c r="AC48" s="58"/>
      <c r="AD48" s="51"/>
      <c r="AE48" s="60">
        <f t="shared" si="16"/>
        <v>0</v>
      </c>
      <c r="AF48" s="60">
        <f t="shared" si="13"/>
        <v>0</v>
      </c>
      <c r="AG48" s="60">
        <f t="shared" si="14"/>
        <v>0</v>
      </c>
      <c r="AH48" s="60">
        <f t="shared" si="15"/>
        <v>0</v>
      </c>
      <c r="AI48" s="56"/>
      <c r="AJ48" s="56"/>
      <c r="AK48" s="56"/>
      <c r="AL48" s="56"/>
    </row>
    <row r="49" spans="2:51" s="31" customFormat="1" ht="29.1">
      <c r="B49" s="49" t="s">
        <v>437</v>
      </c>
      <c r="C49" s="49" t="s">
        <v>349</v>
      </c>
      <c r="D49" s="33" t="s">
        <v>418</v>
      </c>
      <c r="E49" s="50" t="s">
        <v>419</v>
      </c>
      <c r="F49" s="51" t="s">
        <v>438</v>
      </c>
      <c r="G49" s="51" t="s">
        <v>439</v>
      </c>
      <c r="H49" s="56"/>
      <c r="I49" s="56"/>
      <c r="J49" s="56"/>
      <c r="K49" s="56"/>
      <c r="L49" s="56"/>
      <c r="M49" s="56"/>
      <c r="N49" s="56"/>
      <c r="O49" s="56"/>
      <c r="P49" s="56"/>
      <c r="Q49" s="56"/>
      <c r="R49" s="56"/>
      <c r="S49" s="56"/>
      <c r="T49" s="60">
        <f t="shared" si="17"/>
        <v>0</v>
      </c>
      <c r="U49" s="60">
        <f t="shared" si="12"/>
        <v>0</v>
      </c>
      <c r="V49" s="58"/>
      <c r="W49" s="51"/>
      <c r="X49" s="56"/>
      <c r="Y49" s="58"/>
      <c r="Z49" s="51"/>
      <c r="AA49" s="56"/>
      <c r="AB49" s="51"/>
      <c r="AC49" s="58"/>
      <c r="AD49" s="51"/>
      <c r="AE49" s="60">
        <f t="shared" si="16"/>
        <v>0</v>
      </c>
      <c r="AF49" s="60">
        <f t="shared" si="13"/>
        <v>0</v>
      </c>
      <c r="AG49" s="60">
        <f t="shared" si="14"/>
        <v>0</v>
      </c>
      <c r="AH49" s="60">
        <f t="shared" si="15"/>
        <v>0</v>
      </c>
      <c r="AI49" s="56"/>
      <c r="AJ49" s="56"/>
      <c r="AK49" s="56"/>
      <c r="AL49" s="56"/>
    </row>
    <row r="50" spans="2:51" s="31" customFormat="1" ht="29.1">
      <c r="B50" s="49" t="s">
        <v>440</v>
      </c>
      <c r="C50" s="49" t="s">
        <v>349</v>
      </c>
      <c r="D50" s="33" t="s">
        <v>418</v>
      </c>
      <c r="E50" s="50" t="s">
        <v>419</v>
      </c>
      <c r="F50" s="51" t="s">
        <v>438</v>
      </c>
      <c r="G50" s="51" t="s">
        <v>302</v>
      </c>
      <c r="H50" s="56"/>
      <c r="I50" s="56"/>
      <c r="J50" s="56"/>
      <c r="K50" s="56"/>
      <c r="L50" s="56"/>
      <c r="M50" s="56"/>
      <c r="N50" s="56"/>
      <c r="O50" s="56"/>
      <c r="P50" s="56"/>
      <c r="Q50" s="56"/>
      <c r="R50" s="56"/>
      <c r="S50" s="56"/>
      <c r="T50" s="60">
        <f t="shared" si="17"/>
        <v>0</v>
      </c>
      <c r="U50" s="60">
        <f t="shared" si="12"/>
        <v>0</v>
      </c>
      <c r="V50" s="58"/>
      <c r="W50" s="51"/>
      <c r="X50" s="56"/>
      <c r="Y50" s="58"/>
      <c r="Z50" s="51"/>
      <c r="AA50" s="56"/>
      <c r="AB50" s="51"/>
      <c r="AC50" s="58"/>
      <c r="AD50" s="51"/>
      <c r="AE50" s="60">
        <f t="shared" si="16"/>
        <v>0</v>
      </c>
      <c r="AF50" s="60">
        <f t="shared" si="13"/>
        <v>0</v>
      </c>
      <c r="AG50" s="60">
        <f t="shared" si="14"/>
        <v>0</v>
      </c>
      <c r="AH50" s="60">
        <f t="shared" si="15"/>
        <v>0</v>
      </c>
      <c r="AI50" s="56"/>
      <c r="AJ50" s="56"/>
      <c r="AK50" s="56"/>
      <c r="AL50" s="56"/>
    </row>
    <row r="51" spans="2:51" s="175" customFormat="1" ht="29.1">
      <c r="B51" s="49" t="s">
        <v>441</v>
      </c>
      <c r="C51" s="49" t="s">
        <v>442</v>
      </c>
      <c r="D51" s="33" t="s">
        <v>418</v>
      </c>
      <c r="E51" s="54" t="s">
        <v>443</v>
      </c>
      <c r="F51" s="51" t="s">
        <v>444</v>
      </c>
      <c r="G51" s="51" t="s">
        <v>341</v>
      </c>
      <c r="H51" s="56"/>
      <c r="I51" s="56"/>
      <c r="J51" s="56"/>
      <c r="K51" s="56"/>
      <c r="L51" s="56"/>
      <c r="M51" s="56"/>
      <c r="N51" s="56"/>
      <c r="O51" s="56"/>
      <c r="P51" s="56"/>
      <c r="Q51" s="56"/>
      <c r="R51" s="56"/>
      <c r="S51" s="56"/>
      <c r="T51" s="60">
        <f t="shared" si="17"/>
        <v>0</v>
      </c>
      <c r="U51" s="60">
        <f t="shared" si="12"/>
        <v>0</v>
      </c>
      <c r="V51" s="58"/>
      <c r="W51" s="51"/>
      <c r="X51" s="56"/>
      <c r="Y51" s="58"/>
      <c r="Z51" s="51"/>
      <c r="AA51" s="56"/>
      <c r="AB51" s="51"/>
      <c r="AC51" s="58"/>
      <c r="AD51" s="51"/>
      <c r="AE51" s="60">
        <f t="shared" si="16"/>
        <v>0</v>
      </c>
      <c r="AF51" s="60">
        <f t="shared" si="13"/>
        <v>0</v>
      </c>
      <c r="AG51" s="60">
        <f t="shared" si="14"/>
        <v>0</v>
      </c>
      <c r="AH51" s="60">
        <f t="shared" si="15"/>
        <v>0</v>
      </c>
      <c r="AI51" s="56"/>
      <c r="AJ51" s="56"/>
      <c r="AK51" s="56"/>
      <c r="AL51" s="56"/>
      <c r="AM51" s="31"/>
      <c r="AN51" s="31"/>
      <c r="AO51" s="31"/>
      <c r="AP51" s="31"/>
      <c r="AQ51" s="31"/>
      <c r="AR51" s="31"/>
      <c r="AS51" s="31"/>
      <c r="AT51" s="31"/>
      <c r="AU51" s="31"/>
      <c r="AV51" s="31"/>
      <c r="AW51" s="31"/>
      <c r="AX51" s="31"/>
      <c r="AY51" s="31"/>
    </row>
    <row r="52" spans="2:51" s="31" customFormat="1" ht="29.1">
      <c r="B52" s="49" t="s">
        <v>445</v>
      </c>
      <c r="C52" s="49" t="s">
        <v>446</v>
      </c>
      <c r="D52" s="33" t="s">
        <v>418</v>
      </c>
      <c r="E52" s="54" t="s">
        <v>443</v>
      </c>
      <c r="F52" s="51" t="s">
        <v>444</v>
      </c>
      <c r="G52" s="51" t="s">
        <v>344</v>
      </c>
      <c r="H52" s="56"/>
      <c r="I52" s="56"/>
      <c r="J52" s="56"/>
      <c r="K52" s="56"/>
      <c r="L52" s="56"/>
      <c r="M52" s="56"/>
      <c r="N52" s="56"/>
      <c r="O52" s="56"/>
      <c r="P52" s="56"/>
      <c r="Q52" s="56"/>
      <c r="R52" s="56"/>
      <c r="S52" s="56"/>
      <c r="T52" s="60">
        <f t="shared" si="17"/>
        <v>0</v>
      </c>
      <c r="U52" s="60">
        <f t="shared" si="12"/>
        <v>0</v>
      </c>
      <c r="V52" s="58"/>
      <c r="W52" s="51"/>
      <c r="X52" s="56"/>
      <c r="Y52" s="58"/>
      <c r="Z52" s="51"/>
      <c r="AA52" s="56"/>
      <c r="AB52" s="51"/>
      <c r="AC52" s="58"/>
      <c r="AD52" s="51"/>
      <c r="AE52" s="60">
        <f t="shared" si="16"/>
        <v>0</v>
      </c>
      <c r="AF52" s="60">
        <f t="shared" si="13"/>
        <v>0</v>
      </c>
      <c r="AG52" s="60">
        <f t="shared" si="14"/>
        <v>0</v>
      </c>
      <c r="AH52" s="60">
        <f t="shared" si="15"/>
        <v>0</v>
      </c>
      <c r="AI52" s="56"/>
      <c r="AJ52" s="56"/>
      <c r="AK52" s="56"/>
      <c r="AL52" s="56"/>
    </row>
    <row r="53" spans="2:51" s="175" customFormat="1" ht="29.1">
      <c r="B53" s="49" t="s">
        <v>447</v>
      </c>
      <c r="C53" s="49" t="s">
        <v>442</v>
      </c>
      <c r="D53" s="33" t="s">
        <v>418</v>
      </c>
      <c r="E53" s="54" t="s">
        <v>443</v>
      </c>
      <c r="F53" s="51" t="s">
        <v>448</v>
      </c>
      <c r="G53" s="51" t="s">
        <v>341</v>
      </c>
      <c r="H53" s="56"/>
      <c r="I53" s="56"/>
      <c r="J53" s="56"/>
      <c r="K53" s="56"/>
      <c r="L53" s="56"/>
      <c r="M53" s="56"/>
      <c r="N53" s="56"/>
      <c r="O53" s="56"/>
      <c r="P53" s="56"/>
      <c r="Q53" s="56"/>
      <c r="R53" s="56"/>
      <c r="S53" s="56"/>
      <c r="T53" s="60">
        <f t="shared" si="17"/>
        <v>0</v>
      </c>
      <c r="U53" s="60">
        <f t="shared" si="12"/>
        <v>0</v>
      </c>
      <c r="V53" s="58"/>
      <c r="W53" s="51"/>
      <c r="X53" s="56"/>
      <c r="Y53" s="58"/>
      <c r="Z53" s="51"/>
      <c r="AA53" s="56"/>
      <c r="AB53" s="51"/>
      <c r="AC53" s="58"/>
      <c r="AD53" s="51"/>
      <c r="AE53" s="60">
        <f t="shared" si="16"/>
        <v>0</v>
      </c>
      <c r="AF53" s="60">
        <f t="shared" si="13"/>
        <v>0</v>
      </c>
      <c r="AG53" s="60">
        <f t="shared" si="14"/>
        <v>0</v>
      </c>
      <c r="AH53" s="60">
        <f t="shared" si="15"/>
        <v>0</v>
      </c>
      <c r="AI53" s="56"/>
      <c r="AJ53" s="56"/>
      <c r="AK53" s="56"/>
      <c r="AL53" s="56"/>
      <c r="AM53" s="31"/>
      <c r="AN53" s="31"/>
      <c r="AO53" s="31"/>
      <c r="AP53" s="31"/>
      <c r="AQ53" s="31"/>
      <c r="AR53" s="31"/>
      <c r="AS53" s="31"/>
      <c r="AT53" s="31"/>
      <c r="AU53" s="31"/>
      <c r="AV53" s="31"/>
      <c r="AW53" s="31"/>
      <c r="AX53" s="31"/>
      <c r="AY53" s="31"/>
    </row>
    <row r="54" spans="2:51" s="31" customFormat="1" ht="29.1">
      <c r="B54" s="49" t="s">
        <v>449</v>
      </c>
      <c r="C54" s="49" t="s">
        <v>446</v>
      </c>
      <c r="D54" s="33" t="s">
        <v>418</v>
      </c>
      <c r="E54" s="54" t="s">
        <v>443</v>
      </c>
      <c r="F54" s="51" t="s">
        <v>448</v>
      </c>
      <c r="G54" s="51" t="s">
        <v>344</v>
      </c>
      <c r="H54" s="56"/>
      <c r="I54" s="56"/>
      <c r="J54" s="56"/>
      <c r="K54" s="56"/>
      <c r="L54" s="56"/>
      <c r="M54" s="56"/>
      <c r="N54" s="56"/>
      <c r="O54" s="56"/>
      <c r="P54" s="56"/>
      <c r="Q54" s="56"/>
      <c r="R54" s="56"/>
      <c r="S54" s="56"/>
      <c r="T54" s="60">
        <f t="shared" si="17"/>
        <v>0</v>
      </c>
      <c r="U54" s="60">
        <f t="shared" si="12"/>
        <v>0</v>
      </c>
      <c r="V54" s="58"/>
      <c r="W54" s="51"/>
      <c r="X54" s="56"/>
      <c r="Y54" s="58"/>
      <c r="Z54" s="51"/>
      <c r="AA54" s="56"/>
      <c r="AB54" s="51"/>
      <c r="AC54" s="58"/>
      <c r="AD54" s="51"/>
      <c r="AE54" s="60">
        <f t="shared" si="16"/>
        <v>0</v>
      </c>
      <c r="AF54" s="60">
        <f t="shared" si="13"/>
        <v>0</v>
      </c>
      <c r="AG54" s="60">
        <f t="shared" si="14"/>
        <v>0</v>
      </c>
      <c r="AH54" s="60">
        <f t="shared" si="15"/>
        <v>0</v>
      </c>
      <c r="AI54" s="56"/>
      <c r="AJ54" s="56"/>
      <c r="AK54" s="56"/>
      <c r="AL54" s="56"/>
    </row>
    <row r="55" spans="2:51" s="31" customFormat="1" ht="29.1">
      <c r="B55" s="49" t="s">
        <v>450</v>
      </c>
      <c r="C55" s="49" t="s">
        <v>451</v>
      </c>
      <c r="D55" s="33" t="s">
        <v>418</v>
      </c>
      <c r="E55" s="54" t="s">
        <v>443</v>
      </c>
      <c r="F55" s="51" t="s">
        <v>452</v>
      </c>
      <c r="G55" s="51" t="s">
        <v>341</v>
      </c>
      <c r="H55" s="56"/>
      <c r="I55" s="56"/>
      <c r="J55" s="56"/>
      <c r="K55" s="56"/>
      <c r="L55" s="56"/>
      <c r="M55" s="56"/>
      <c r="N55" s="56"/>
      <c r="O55" s="56"/>
      <c r="P55" s="56"/>
      <c r="Q55" s="56"/>
      <c r="R55" s="56"/>
      <c r="S55" s="56"/>
      <c r="T55" s="60">
        <f t="shared" si="17"/>
        <v>0</v>
      </c>
      <c r="U55" s="60">
        <f t="shared" si="12"/>
        <v>0</v>
      </c>
      <c r="V55" s="58"/>
      <c r="W55" s="51"/>
      <c r="X55" s="56"/>
      <c r="Y55" s="58"/>
      <c r="Z55" s="51"/>
      <c r="AA55" s="56"/>
      <c r="AB55" s="51"/>
      <c r="AC55" s="58"/>
      <c r="AD55" s="51"/>
      <c r="AE55" s="60">
        <f t="shared" si="16"/>
        <v>0</v>
      </c>
      <c r="AF55" s="60">
        <f t="shared" si="13"/>
        <v>0</v>
      </c>
      <c r="AG55" s="60">
        <f t="shared" si="14"/>
        <v>0</v>
      </c>
      <c r="AH55" s="60">
        <f t="shared" si="15"/>
        <v>0</v>
      </c>
      <c r="AI55" s="56"/>
      <c r="AJ55" s="56"/>
      <c r="AK55" s="56"/>
      <c r="AL55" s="56"/>
    </row>
    <row r="56" spans="2:51" s="31" customFormat="1" ht="29.1">
      <c r="B56" s="49" t="s">
        <v>453</v>
      </c>
      <c r="C56" s="49" t="s">
        <v>454</v>
      </c>
      <c r="D56" s="33" t="s">
        <v>418</v>
      </c>
      <c r="E56" s="54" t="s">
        <v>443</v>
      </c>
      <c r="F56" s="51" t="s">
        <v>452</v>
      </c>
      <c r="G56" s="51" t="s">
        <v>344</v>
      </c>
      <c r="H56" s="56"/>
      <c r="I56" s="56"/>
      <c r="J56" s="56"/>
      <c r="K56" s="56"/>
      <c r="L56" s="56"/>
      <c r="M56" s="56"/>
      <c r="N56" s="56"/>
      <c r="O56" s="56"/>
      <c r="P56" s="56"/>
      <c r="Q56" s="56"/>
      <c r="R56" s="56"/>
      <c r="S56" s="56"/>
      <c r="T56" s="60">
        <f t="shared" si="17"/>
        <v>0</v>
      </c>
      <c r="U56" s="60">
        <f t="shared" si="12"/>
        <v>0</v>
      </c>
      <c r="V56" s="58"/>
      <c r="W56" s="51"/>
      <c r="X56" s="56"/>
      <c r="Y56" s="58"/>
      <c r="Z56" s="51"/>
      <c r="AA56" s="56"/>
      <c r="AB56" s="51"/>
      <c r="AC56" s="58"/>
      <c r="AD56" s="51"/>
      <c r="AE56" s="60">
        <f t="shared" si="16"/>
        <v>0</v>
      </c>
      <c r="AF56" s="60">
        <f t="shared" si="13"/>
        <v>0</v>
      </c>
      <c r="AG56" s="60">
        <f t="shared" si="14"/>
        <v>0</v>
      </c>
      <c r="AH56" s="60">
        <f t="shared" si="15"/>
        <v>0</v>
      </c>
      <c r="AI56" s="56"/>
      <c r="AJ56" s="56"/>
      <c r="AK56" s="56"/>
      <c r="AL56" s="56"/>
    </row>
    <row r="57" spans="2:51" s="31" customFormat="1" ht="29.1">
      <c r="B57" s="49" t="s">
        <v>455</v>
      </c>
      <c r="C57" s="49" t="s">
        <v>346</v>
      </c>
      <c r="D57" s="33" t="s">
        <v>418</v>
      </c>
      <c r="E57" s="50" t="s">
        <v>456</v>
      </c>
      <c r="F57" s="51" t="s">
        <v>457</v>
      </c>
      <c r="G57" s="52" t="s">
        <v>144</v>
      </c>
      <c r="H57" s="56"/>
      <c r="I57" s="56"/>
      <c r="J57" s="56"/>
      <c r="K57" s="56"/>
      <c r="L57" s="56"/>
      <c r="M57" s="56"/>
      <c r="N57" s="56"/>
      <c r="O57" s="56"/>
      <c r="P57" s="56"/>
      <c r="Q57" s="56"/>
      <c r="R57" s="56"/>
      <c r="S57" s="56"/>
      <c r="T57" s="60">
        <f t="shared" si="11"/>
        <v>0</v>
      </c>
      <c r="U57" s="60">
        <f t="shared" si="12"/>
        <v>0</v>
      </c>
      <c r="V57" s="58"/>
      <c r="W57" s="51"/>
      <c r="X57" s="56"/>
      <c r="Y57" s="58"/>
      <c r="Z57" s="51"/>
      <c r="AA57" s="56"/>
      <c r="AB57" s="51"/>
      <c r="AC57" s="58"/>
      <c r="AD57" s="51"/>
      <c r="AE57" s="60">
        <f t="shared" si="16"/>
        <v>0</v>
      </c>
      <c r="AF57" s="60">
        <f t="shared" si="13"/>
        <v>0</v>
      </c>
      <c r="AG57" s="60">
        <f t="shared" si="14"/>
        <v>0</v>
      </c>
      <c r="AH57" s="60">
        <f t="shared" si="15"/>
        <v>0</v>
      </c>
      <c r="AI57" s="56"/>
      <c r="AJ57" s="56"/>
      <c r="AK57" s="56"/>
      <c r="AL57" s="56"/>
    </row>
    <row r="58" spans="2:51" s="30" customFormat="1">
      <c r="B58" s="393" t="s">
        <v>458</v>
      </c>
      <c r="C58" s="173"/>
      <c r="D58" s="299" t="s">
        <v>459</v>
      </c>
      <c r="E58" s="299"/>
      <c r="F58" s="299"/>
      <c r="G58" s="299"/>
      <c r="H58" s="60">
        <f>SUM(H41:H57)</f>
        <v>0</v>
      </c>
      <c r="I58" s="60">
        <f t="shared" ref="I58:U58" si="18">SUM(I41:I57)</f>
        <v>0</v>
      </c>
      <c r="J58" s="60">
        <f t="shared" si="18"/>
        <v>0</v>
      </c>
      <c r="K58" s="60">
        <f t="shared" si="18"/>
        <v>0</v>
      </c>
      <c r="L58" s="60">
        <f t="shared" si="18"/>
        <v>0</v>
      </c>
      <c r="M58" s="60">
        <f t="shared" si="18"/>
        <v>0</v>
      </c>
      <c r="N58" s="60">
        <f t="shared" si="18"/>
        <v>0</v>
      </c>
      <c r="O58" s="60">
        <f t="shared" si="18"/>
        <v>0</v>
      </c>
      <c r="P58" s="60">
        <f t="shared" si="18"/>
        <v>0</v>
      </c>
      <c r="Q58" s="60">
        <f t="shared" si="18"/>
        <v>0</v>
      </c>
      <c r="R58" s="60">
        <f t="shared" si="18"/>
        <v>0</v>
      </c>
      <c r="S58" s="60">
        <f t="shared" si="18"/>
        <v>0</v>
      </c>
      <c r="T58" s="60">
        <f t="shared" si="18"/>
        <v>0</v>
      </c>
      <c r="U58" s="60">
        <f t="shared" si="18"/>
        <v>0</v>
      </c>
      <c r="V58" s="55"/>
      <c r="W58" s="55"/>
      <c r="X58" s="61"/>
      <c r="Y58" s="55"/>
      <c r="Z58" s="55"/>
      <c r="AA58" s="60">
        <f t="shared" ref="AA58" si="19">SUM(AA41:AA57)</f>
        <v>0</v>
      </c>
      <c r="AB58" s="51"/>
      <c r="AC58" s="55"/>
      <c r="AD58" s="55"/>
      <c r="AE58" s="60">
        <f>SUM(AE41:AE57)</f>
        <v>0</v>
      </c>
      <c r="AF58" s="60">
        <f t="shared" si="13"/>
        <v>0</v>
      </c>
      <c r="AG58" s="60">
        <f t="shared" si="14"/>
        <v>0</v>
      </c>
      <c r="AH58" s="60">
        <f t="shared" si="15"/>
        <v>0</v>
      </c>
      <c r="AI58" s="60">
        <f>SUM(AI41:AI57)</f>
        <v>0</v>
      </c>
      <c r="AJ58" s="60">
        <f>SUM(AJ41:AJ57)</f>
        <v>0</v>
      </c>
      <c r="AK58" s="60">
        <f>SUM(AK41:AK57)</f>
        <v>0</v>
      </c>
      <c r="AL58" s="60">
        <f>SUM(AL41:AL57)</f>
        <v>0</v>
      </c>
    </row>
    <row r="59" spans="2:51" s="31" customFormat="1">
      <c r="B59" s="49" t="s">
        <v>460</v>
      </c>
      <c r="C59" s="49" t="s">
        <v>346</v>
      </c>
      <c r="D59" s="33" t="s">
        <v>461</v>
      </c>
      <c r="E59" s="54" t="s">
        <v>419</v>
      </c>
      <c r="F59" s="51" t="s">
        <v>462</v>
      </c>
      <c r="G59" s="52" t="s">
        <v>144</v>
      </c>
      <c r="H59" s="56"/>
      <c r="I59" s="56"/>
      <c r="J59" s="56"/>
      <c r="K59" s="56"/>
      <c r="L59" s="56"/>
      <c r="M59" s="56"/>
      <c r="N59" s="56"/>
      <c r="O59" s="56"/>
      <c r="P59" s="56"/>
      <c r="Q59" s="56"/>
      <c r="R59" s="56"/>
      <c r="S59" s="56"/>
      <c r="T59" s="60">
        <f t="shared" ref="T59:T70" si="20">H59+J59+L59+N59+P59+R59</f>
        <v>0</v>
      </c>
      <c r="U59" s="60">
        <f t="shared" ref="U59:U70" si="21">I59+K59+M59+O59+Q59+S59</f>
        <v>0</v>
      </c>
      <c r="V59" s="58"/>
      <c r="W59" s="51"/>
      <c r="X59" s="56"/>
      <c r="Y59" s="58"/>
      <c r="Z59" s="51"/>
      <c r="AA59" s="56"/>
      <c r="AB59" s="51"/>
      <c r="AC59" s="58"/>
      <c r="AD59" s="51"/>
      <c r="AE59" s="60">
        <f t="shared" si="5"/>
        <v>0</v>
      </c>
      <c r="AF59" s="60">
        <f t="shared" si="13"/>
        <v>0</v>
      </c>
      <c r="AG59" s="60">
        <f t="shared" si="14"/>
        <v>0</v>
      </c>
      <c r="AH59" s="60">
        <f t="shared" si="15"/>
        <v>0</v>
      </c>
      <c r="AI59" s="56"/>
      <c r="AJ59" s="56"/>
      <c r="AK59" s="56"/>
      <c r="AL59" s="56"/>
    </row>
    <row r="60" spans="2:51" s="31" customFormat="1">
      <c r="B60" s="49" t="s">
        <v>463</v>
      </c>
      <c r="C60" s="49" t="s">
        <v>346</v>
      </c>
      <c r="D60" s="33" t="s">
        <v>461</v>
      </c>
      <c r="E60" s="54" t="s">
        <v>419</v>
      </c>
      <c r="F60" s="51" t="s">
        <v>464</v>
      </c>
      <c r="G60" s="52" t="s">
        <v>144</v>
      </c>
      <c r="H60" s="56"/>
      <c r="I60" s="56"/>
      <c r="J60" s="56"/>
      <c r="K60" s="56"/>
      <c r="L60" s="56"/>
      <c r="M60" s="56"/>
      <c r="N60" s="56"/>
      <c r="O60" s="56"/>
      <c r="P60" s="56"/>
      <c r="Q60" s="56"/>
      <c r="R60" s="56"/>
      <c r="S60" s="56"/>
      <c r="T60" s="60">
        <f t="shared" si="20"/>
        <v>0</v>
      </c>
      <c r="U60" s="60">
        <f t="shared" si="21"/>
        <v>0</v>
      </c>
      <c r="V60" s="58"/>
      <c r="W60" s="51"/>
      <c r="X60" s="56"/>
      <c r="Y60" s="58"/>
      <c r="Z60" s="51"/>
      <c r="AA60" s="56"/>
      <c r="AB60" s="51"/>
      <c r="AC60" s="58"/>
      <c r="AD60" s="51"/>
      <c r="AE60" s="60">
        <f>IFERROR(AA60/AC60, 0)</f>
        <v>0</v>
      </c>
      <c r="AF60" s="60">
        <f t="shared" si="13"/>
        <v>0</v>
      </c>
      <c r="AG60" s="60">
        <f t="shared" si="14"/>
        <v>0</v>
      </c>
      <c r="AH60" s="60">
        <f t="shared" si="15"/>
        <v>0</v>
      </c>
      <c r="AI60" s="56"/>
      <c r="AJ60" s="56"/>
      <c r="AK60" s="56"/>
      <c r="AL60" s="56"/>
    </row>
    <row r="61" spans="2:51" s="47" customFormat="1">
      <c r="B61" s="49" t="s">
        <v>465</v>
      </c>
      <c r="C61" s="49" t="s">
        <v>431</v>
      </c>
      <c r="D61" s="33" t="s">
        <v>461</v>
      </c>
      <c r="E61" s="54" t="s">
        <v>419</v>
      </c>
      <c r="F61" s="51" t="s">
        <v>466</v>
      </c>
      <c r="G61" s="51" t="s">
        <v>341</v>
      </c>
      <c r="H61" s="56"/>
      <c r="I61" s="56"/>
      <c r="J61" s="56"/>
      <c r="K61" s="56"/>
      <c r="L61" s="56"/>
      <c r="M61" s="56"/>
      <c r="N61" s="56"/>
      <c r="O61" s="56"/>
      <c r="P61" s="56"/>
      <c r="Q61" s="56"/>
      <c r="R61" s="56"/>
      <c r="S61" s="56"/>
      <c r="T61" s="60">
        <f t="shared" si="20"/>
        <v>0</v>
      </c>
      <c r="U61" s="60">
        <f t="shared" si="21"/>
        <v>0</v>
      </c>
      <c r="V61" s="58"/>
      <c r="W61" s="51"/>
      <c r="X61" s="56"/>
      <c r="Y61" s="58"/>
      <c r="Z61" s="51"/>
      <c r="AA61" s="56"/>
      <c r="AB61" s="51"/>
      <c r="AC61" s="58"/>
      <c r="AD61" s="51"/>
      <c r="AE61" s="60">
        <f t="shared" si="5"/>
        <v>0</v>
      </c>
      <c r="AF61" s="60">
        <f t="shared" si="13"/>
        <v>0</v>
      </c>
      <c r="AG61" s="60">
        <f t="shared" si="14"/>
        <v>0</v>
      </c>
      <c r="AH61" s="60">
        <f t="shared" si="15"/>
        <v>0</v>
      </c>
      <c r="AI61" s="56"/>
      <c r="AJ61" s="56"/>
      <c r="AK61" s="56"/>
      <c r="AL61" s="56"/>
      <c r="AM61" s="31"/>
      <c r="AN61" s="31"/>
      <c r="AO61" s="31"/>
      <c r="AP61" s="31"/>
      <c r="AQ61" s="31"/>
      <c r="AR61" s="31"/>
      <c r="AS61" s="31"/>
      <c r="AT61" s="31"/>
      <c r="AU61" s="31"/>
      <c r="AV61" s="31"/>
      <c r="AW61" s="31"/>
      <c r="AX61" s="31"/>
      <c r="AY61" s="31"/>
    </row>
    <row r="62" spans="2:51" s="47" customFormat="1">
      <c r="B62" s="49" t="s">
        <v>467</v>
      </c>
      <c r="C62" s="49" t="s">
        <v>434</v>
      </c>
      <c r="D62" s="33" t="s">
        <v>461</v>
      </c>
      <c r="E62" s="54" t="s">
        <v>419</v>
      </c>
      <c r="F62" s="51" t="s">
        <v>466</v>
      </c>
      <c r="G62" s="51" t="s">
        <v>344</v>
      </c>
      <c r="H62" s="56"/>
      <c r="I62" s="56"/>
      <c r="J62" s="56"/>
      <c r="K62" s="56"/>
      <c r="L62" s="56"/>
      <c r="M62" s="56"/>
      <c r="N62" s="56"/>
      <c r="O62" s="56"/>
      <c r="P62" s="56"/>
      <c r="Q62" s="56"/>
      <c r="R62" s="56"/>
      <c r="S62" s="56"/>
      <c r="T62" s="60">
        <f>H62+J62+L62+N62+P62+R62</f>
        <v>0</v>
      </c>
      <c r="U62" s="60">
        <f>I62+K62+M62+O62+Q62+S62</f>
        <v>0</v>
      </c>
      <c r="V62" s="58"/>
      <c r="W62" s="51"/>
      <c r="X62" s="56"/>
      <c r="Y62" s="58"/>
      <c r="Z62" s="51"/>
      <c r="AA62" s="56"/>
      <c r="AB62" s="51"/>
      <c r="AC62" s="58"/>
      <c r="AD62" s="51"/>
      <c r="AE62" s="60">
        <f>IFERROR(AA62/AC62, 0)</f>
        <v>0</v>
      </c>
      <c r="AF62" s="60">
        <f t="shared" si="13"/>
        <v>0</v>
      </c>
      <c r="AG62" s="60">
        <f t="shared" si="14"/>
        <v>0</v>
      </c>
      <c r="AH62" s="60">
        <f t="shared" si="15"/>
        <v>0</v>
      </c>
      <c r="AI62" s="56"/>
      <c r="AJ62" s="56"/>
      <c r="AK62" s="56"/>
      <c r="AL62" s="56"/>
      <c r="AM62" s="31"/>
      <c r="AN62" s="31"/>
      <c r="AO62" s="31"/>
      <c r="AP62" s="31"/>
      <c r="AQ62" s="31"/>
      <c r="AR62" s="31"/>
      <c r="AS62" s="31"/>
      <c r="AT62" s="31"/>
      <c r="AU62" s="31"/>
      <c r="AV62" s="31"/>
      <c r="AW62" s="31"/>
      <c r="AX62" s="31"/>
      <c r="AY62" s="31"/>
    </row>
    <row r="63" spans="2:51" s="31" customFormat="1">
      <c r="B63" s="49" t="s">
        <v>468</v>
      </c>
      <c r="C63" s="49" t="s">
        <v>346</v>
      </c>
      <c r="D63" s="33" t="s">
        <v>461</v>
      </c>
      <c r="E63" s="54" t="s">
        <v>419</v>
      </c>
      <c r="F63" s="51" t="s">
        <v>469</v>
      </c>
      <c r="G63" s="52" t="s">
        <v>144</v>
      </c>
      <c r="H63" s="56"/>
      <c r="I63" s="56"/>
      <c r="J63" s="56"/>
      <c r="K63" s="56"/>
      <c r="L63" s="56"/>
      <c r="M63" s="56"/>
      <c r="N63" s="56"/>
      <c r="O63" s="56"/>
      <c r="P63" s="56"/>
      <c r="Q63" s="56"/>
      <c r="R63" s="56"/>
      <c r="S63" s="56"/>
      <c r="T63" s="60">
        <f t="shared" si="20"/>
        <v>0</v>
      </c>
      <c r="U63" s="60">
        <f t="shared" si="21"/>
        <v>0</v>
      </c>
      <c r="V63" s="58"/>
      <c r="W63" s="51"/>
      <c r="X63" s="56"/>
      <c r="Y63" s="58"/>
      <c r="Z63" s="51"/>
      <c r="AA63" s="56"/>
      <c r="AB63" s="51"/>
      <c r="AC63" s="58"/>
      <c r="AD63" s="51"/>
      <c r="AE63" s="60">
        <f t="shared" si="5"/>
        <v>0</v>
      </c>
      <c r="AF63" s="60">
        <f t="shared" si="13"/>
        <v>0</v>
      </c>
      <c r="AG63" s="60">
        <f t="shared" si="14"/>
        <v>0</v>
      </c>
      <c r="AH63" s="60">
        <f t="shared" si="15"/>
        <v>0</v>
      </c>
      <c r="AI63" s="56"/>
      <c r="AJ63" s="56"/>
      <c r="AK63" s="56"/>
      <c r="AL63" s="56"/>
    </row>
    <row r="64" spans="2:51" s="31" customFormat="1">
      <c r="B64" s="49" t="s">
        <v>470</v>
      </c>
      <c r="C64" s="49" t="s">
        <v>349</v>
      </c>
      <c r="D64" s="33" t="s">
        <v>461</v>
      </c>
      <c r="E64" s="54" t="s">
        <v>419</v>
      </c>
      <c r="F64" s="51" t="s">
        <v>471</v>
      </c>
      <c r="G64" s="51" t="s">
        <v>439</v>
      </c>
      <c r="H64" s="56"/>
      <c r="I64" s="56"/>
      <c r="J64" s="56"/>
      <c r="K64" s="56"/>
      <c r="L64" s="56"/>
      <c r="M64" s="56"/>
      <c r="N64" s="56"/>
      <c r="O64" s="56"/>
      <c r="P64" s="56"/>
      <c r="Q64" s="56"/>
      <c r="R64" s="56"/>
      <c r="S64" s="56"/>
      <c r="T64" s="60">
        <f t="shared" si="20"/>
        <v>0</v>
      </c>
      <c r="U64" s="60">
        <f t="shared" si="21"/>
        <v>0</v>
      </c>
      <c r="V64" s="58"/>
      <c r="W64" s="51"/>
      <c r="X64" s="56"/>
      <c r="Y64" s="58"/>
      <c r="Z64" s="51"/>
      <c r="AA64" s="56"/>
      <c r="AB64" s="51"/>
      <c r="AC64" s="58"/>
      <c r="AD64" s="51"/>
      <c r="AE64" s="60">
        <f t="shared" si="5"/>
        <v>0</v>
      </c>
      <c r="AF64" s="60">
        <f t="shared" si="13"/>
        <v>0</v>
      </c>
      <c r="AG64" s="60">
        <f t="shared" si="14"/>
        <v>0</v>
      </c>
      <c r="AH64" s="60">
        <f t="shared" si="15"/>
        <v>0</v>
      </c>
      <c r="AI64" s="56"/>
      <c r="AJ64" s="56"/>
      <c r="AK64" s="56"/>
      <c r="AL64" s="56"/>
    </row>
    <row r="65" spans="2:51" s="31" customFormat="1">
      <c r="B65" s="49" t="s">
        <v>472</v>
      </c>
      <c r="C65" s="49" t="s">
        <v>349</v>
      </c>
      <c r="D65" s="33" t="s">
        <v>461</v>
      </c>
      <c r="E65" s="54" t="s">
        <v>419</v>
      </c>
      <c r="F65" s="51" t="s">
        <v>471</v>
      </c>
      <c r="G65" s="51" t="s">
        <v>302</v>
      </c>
      <c r="H65" s="56"/>
      <c r="I65" s="56"/>
      <c r="J65" s="56"/>
      <c r="K65" s="56"/>
      <c r="L65" s="56"/>
      <c r="M65" s="56"/>
      <c r="N65" s="56"/>
      <c r="O65" s="56"/>
      <c r="P65" s="56"/>
      <c r="Q65" s="56"/>
      <c r="R65" s="56"/>
      <c r="S65" s="56"/>
      <c r="T65" s="60">
        <f>H65+J65+L65+N65+P65+R65</f>
        <v>0</v>
      </c>
      <c r="U65" s="60">
        <f>I65+K65+M65+O65+Q65+S65</f>
        <v>0</v>
      </c>
      <c r="V65" s="58"/>
      <c r="W65" s="51"/>
      <c r="X65" s="56"/>
      <c r="Y65" s="58"/>
      <c r="Z65" s="51"/>
      <c r="AA65" s="56"/>
      <c r="AB65" s="51"/>
      <c r="AC65" s="58"/>
      <c r="AD65" s="51"/>
      <c r="AE65" s="60">
        <f>IFERROR(AA65/AC65, 0)</f>
        <v>0</v>
      </c>
      <c r="AF65" s="60">
        <f t="shared" si="13"/>
        <v>0</v>
      </c>
      <c r="AG65" s="60">
        <f t="shared" si="14"/>
        <v>0</v>
      </c>
      <c r="AH65" s="60">
        <f t="shared" si="15"/>
        <v>0</v>
      </c>
      <c r="AI65" s="56"/>
      <c r="AJ65" s="56"/>
      <c r="AK65" s="56"/>
      <c r="AL65" s="56"/>
    </row>
    <row r="66" spans="2:51" s="175" customFormat="1" ht="29.1">
      <c r="B66" s="49" t="s">
        <v>473</v>
      </c>
      <c r="C66" s="49" t="s">
        <v>442</v>
      </c>
      <c r="D66" s="33" t="s">
        <v>461</v>
      </c>
      <c r="E66" s="54" t="s">
        <v>443</v>
      </c>
      <c r="F66" s="51" t="s">
        <v>474</v>
      </c>
      <c r="G66" s="51" t="s">
        <v>341</v>
      </c>
      <c r="H66" s="56"/>
      <c r="I66" s="56"/>
      <c r="J66" s="56"/>
      <c r="K66" s="56"/>
      <c r="L66" s="56"/>
      <c r="M66" s="56"/>
      <c r="N66" s="56"/>
      <c r="O66" s="56"/>
      <c r="P66" s="56"/>
      <c r="Q66" s="56"/>
      <c r="R66" s="56"/>
      <c r="S66" s="56"/>
      <c r="T66" s="60">
        <f t="shared" si="20"/>
        <v>0</v>
      </c>
      <c r="U66" s="60">
        <f t="shared" si="21"/>
        <v>0</v>
      </c>
      <c r="V66" s="58"/>
      <c r="W66" s="51"/>
      <c r="X66" s="56"/>
      <c r="Y66" s="58"/>
      <c r="Z66" s="51"/>
      <c r="AA66" s="56"/>
      <c r="AB66" s="51"/>
      <c r="AC66" s="58"/>
      <c r="AD66" s="51"/>
      <c r="AE66" s="60">
        <f t="shared" si="5"/>
        <v>0</v>
      </c>
      <c r="AF66" s="60">
        <f t="shared" si="13"/>
        <v>0</v>
      </c>
      <c r="AG66" s="60">
        <f t="shared" si="14"/>
        <v>0</v>
      </c>
      <c r="AH66" s="60">
        <f t="shared" si="15"/>
        <v>0</v>
      </c>
      <c r="AI66" s="56"/>
      <c r="AJ66" s="56"/>
      <c r="AK66" s="56"/>
      <c r="AL66" s="56"/>
      <c r="AM66" s="31"/>
      <c r="AN66" s="31"/>
      <c r="AO66" s="31"/>
      <c r="AP66" s="31"/>
      <c r="AQ66" s="31"/>
      <c r="AR66" s="31"/>
      <c r="AS66" s="31"/>
      <c r="AT66" s="31"/>
      <c r="AU66" s="31"/>
      <c r="AV66" s="31"/>
      <c r="AW66" s="31"/>
      <c r="AX66" s="31"/>
      <c r="AY66" s="31"/>
    </row>
    <row r="67" spans="2:51" s="31" customFormat="1" ht="29.1">
      <c r="B67" s="49" t="s">
        <v>475</v>
      </c>
      <c r="C67" s="49" t="s">
        <v>446</v>
      </c>
      <c r="D67" s="33" t="s">
        <v>461</v>
      </c>
      <c r="E67" s="54" t="s">
        <v>443</v>
      </c>
      <c r="F67" s="51" t="s">
        <v>474</v>
      </c>
      <c r="G67" s="51" t="s">
        <v>344</v>
      </c>
      <c r="H67" s="56"/>
      <c r="I67" s="56"/>
      <c r="J67" s="56"/>
      <c r="K67" s="56"/>
      <c r="L67" s="56"/>
      <c r="M67" s="56"/>
      <c r="N67" s="56"/>
      <c r="O67" s="56"/>
      <c r="P67" s="56"/>
      <c r="Q67" s="56"/>
      <c r="R67" s="56"/>
      <c r="S67" s="56"/>
      <c r="T67" s="60">
        <f t="shared" si="20"/>
        <v>0</v>
      </c>
      <c r="U67" s="60">
        <f t="shared" si="21"/>
        <v>0</v>
      </c>
      <c r="V67" s="58"/>
      <c r="W67" s="51"/>
      <c r="X67" s="56"/>
      <c r="Y67" s="58"/>
      <c r="Z67" s="51"/>
      <c r="AA67" s="56"/>
      <c r="AB67" s="51"/>
      <c r="AC67" s="58"/>
      <c r="AD67" s="51"/>
      <c r="AE67" s="60">
        <f t="shared" si="5"/>
        <v>0</v>
      </c>
      <c r="AF67" s="60">
        <f t="shared" si="13"/>
        <v>0</v>
      </c>
      <c r="AG67" s="60">
        <f t="shared" si="14"/>
        <v>0</v>
      </c>
      <c r="AH67" s="60">
        <f t="shared" si="15"/>
        <v>0</v>
      </c>
      <c r="AI67" s="56"/>
      <c r="AJ67" s="56"/>
      <c r="AK67" s="56"/>
      <c r="AL67" s="56"/>
    </row>
    <row r="68" spans="2:51" s="175" customFormat="1" ht="29.1">
      <c r="B68" s="49" t="s">
        <v>476</v>
      </c>
      <c r="C68" s="49" t="s">
        <v>442</v>
      </c>
      <c r="D68" s="33" t="s">
        <v>461</v>
      </c>
      <c r="E68" s="54" t="s">
        <v>443</v>
      </c>
      <c r="F68" s="51" t="s">
        <v>477</v>
      </c>
      <c r="G68" s="51" t="s">
        <v>341</v>
      </c>
      <c r="H68" s="56"/>
      <c r="I68" s="56"/>
      <c r="J68" s="56"/>
      <c r="K68" s="56"/>
      <c r="L68" s="56"/>
      <c r="M68" s="56"/>
      <c r="N68" s="56"/>
      <c r="O68" s="56"/>
      <c r="P68" s="56"/>
      <c r="Q68" s="56"/>
      <c r="R68" s="56"/>
      <c r="S68" s="56"/>
      <c r="T68" s="60">
        <f t="shared" si="20"/>
        <v>0</v>
      </c>
      <c r="U68" s="60">
        <f t="shared" si="21"/>
        <v>0</v>
      </c>
      <c r="V68" s="58"/>
      <c r="W68" s="51"/>
      <c r="X68" s="56"/>
      <c r="Y68" s="58"/>
      <c r="Z68" s="51"/>
      <c r="AA68" s="56"/>
      <c r="AB68" s="51"/>
      <c r="AC68" s="58"/>
      <c r="AD68" s="51"/>
      <c r="AE68" s="60">
        <f t="shared" si="5"/>
        <v>0</v>
      </c>
      <c r="AF68" s="60">
        <f t="shared" si="13"/>
        <v>0</v>
      </c>
      <c r="AG68" s="60">
        <f t="shared" si="14"/>
        <v>0</v>
      </c>
      <c r="AH68" s="60">
        <f t="shared" si="15"/>
        <v>0</v>
      </c>
      <c r="AI68" s="56"/>
      <c r="AJ68" s="56"/>
      <c r="AK68" s="56"/>
      <c r="AL68" s="56"/>
      <c r="AM68" s="31"/>
      <c r="AN68" s="31"/>
      <c r="AO68" s="31"/>
      <c r="AP68" s="31"/>
      <c r="AQ68" s="31"/>
      <c r="AR68" s="31"/>
      <c r="AS68" s="31"/>
      <c r="AT68" s="31"/>
      <c r="AU68" s="31"/>
      <c r="AV68" s="31"/>
      <c r="AW68" s="31"/>
      <c r="AX68" s="31"/>
      <c r="AY68" s="31"/>
    </row>
    <row r="69" spans="2:51" s="31" customFormat="1" ht="29.1">
      <c r="B69" s="49" t="s">
        <v>478</v>
      </c>
      <c r="C69" s="49" t="s">
        <v>446</v>
      </c>
      <c r="D69" s="33" t="s">
        <v>461</v>
      </c>
      <c r="E69" s="54" t="s">
        <v>443</v>
      </c>
      <c r="F69" s="51" t="s">
        <v>477</v>
      </c>
      <c r="G69" s="51" t="s">
        <v>344</v>
      </c>
      <c r="H69" s="56"/>
      <c r="I69" s="56"/>
      <c r="J69" s="56"/>
      <c r="K69" s="56"/>
      <c r="L69" s="56"/>
      <c r="M69" s="56"/>
      <c r="N69" s="56"/>
      <c r="O69" s="56"/>
      <c r="P69" s="56"/>
      <c r="Q69" s="56"/>
      <c r="R69" s="56"/>
      <c r="S69" s="56"/>
      <c r="T69" s="60">
        <f t="shared" si="20"/>
        <v>0</v>
      </c>
      <c r="U69" s="60">
        <f t="shared" si="21"/>
        <v>0</v>
      </c>
      <c r="V69" s="58"/>
      <c r="W69" s="51"/>
      <c r="X69" s="56"/>
      <c r="Y69" s="58"/>
      <c r="Z69" s="51"/>
      <c r="AA69" s="56"/>
      <c r="AB69" s="51"/>
      <c r="AC69" s="58"/>
      <c r="AD69" s="51"/>
      <c r="AE69" s="60">
        <f t="shared" si="5"/>
        <v>0</v>
      </c>
      <c r="AF69" s="60">
        <f t="shared" si="13"/>
        <v>0</v>
      </c>
      <c r="AG69" s="60">
        <f t="shared" si="14"/>
        <v>0</v>
      </c>
      <c r="AH69" s="60">
        <f t="shared" si="15"/>
        <v>0</v>
      </c>
      <c r="AI69" s="56"/>
      <c r="AJ69" s="56"/>
      <c r="AK69" s="56"/>
      <c r="AL69" s="56"/>
    </row>
    <row r="70" spans="2:51" s="31" customFormat="1">
      <c r="B70" s="49" t="s">
        <v>479</v>
      </c>
      <c r="C70" s="49" t="s">
        <v>346</v>
      </c>
      <c r="D70" s="33" t="s">
        <v>461</v>
      </c>
      <c r="E70" s="50" t="s">
        <v>456</v>
      </c>
      <c r="F70" s="51" t="s">
        <v>480</v>
      </c>
      <c r="G70" s="52" t="s">
        <v>144</v>
      </c>
      <c r="H70" s="56"/>
      <c r="I70" s="56"/>
      <c r="J70" s="56"/>
      <c r="K70" s="56"/>
      <c r="L70" s="56"/>
      <c r="M70" s="56"/>
      <c r="N70" s="56"/>
      <c r="O70" s="56"/>
      <c r="P70" s="56"/>
      <c r="Q70" s="56"/>
      <c r="R70" s="56"/>
      <c r="S70" s="56"/>
      <c r="T70" s="60">
        <f t="shared" si="20"/>
        <v>0</v>
      </c>
      <c r="U70" s="60">
        <f t="shared" si="21"/>
        <v>0</v>
      </c>
      <c r="V70" s="58"/>
      <c r="W70" s="51"/>
      <c r="X70" s="56"/>
      <c r="Y70" s="58"/>
      <c r="Z70" s="51"/>
      <c r="AA70" s="56"/>
      <c r="AB70" s="51"/>
      <c r="AC70" s="58"/>
      <c r="AD70" s="51"/>
      <c r="AE70" s="60">
        <f t="shared" si="5"/>
        <v>0</v>
      </c>
      <c r="AF70" s="60">
        <f t="shared" si="13"/>
        <v>0</v>
      </c>
      <c r="AG70" s="60">
        <f t="shared" si="14"/>
        <v>0</v>
      </c>
      <c r="AH70" s="60">
        <f t="shared" si="15"/>
        <v>0</v>
      </c>
      <c r="AI70" s="56"/>
      <c r="AJ70" s="56"/>
      <c r="AK70" s="56"/>
      <c r="AL70" s="56"/>
    </row>
    <row r="71" spans="2:51" s="30" customFormat="1">
      <c r="B71" s="393" t="s">
        <v>481</v>
      </c>
      <c r="C71" s="173"/>
      <c r="D71" s="299" t="s">
        <v>482</v>
      </c>
      <c r="E71" s="299"/>
      <c r="F71" s="299"/>
      <c r="G71" s="299"/>
      <c r="H71" s="60">
        <f t="shared" ref="H71:U71" si="22">SUM(H59:H70)</f>
        <v>0</v>
      </c>
      <c r="I71" s="60">
        <f t="shared" si="22"/>
        <v>0</v>
      </c>
      <c r="J71" s="60">
        <f t="shared" si="22"/>
        <v>0</v>
      </c>
      <c r="K71" s="60">
        <f t="shared" si="22"/>
        <v>0</v>
      </c>
      <c r="L71" s="60">
        <f t="shared" si="22"/>
        <v>0</v>
      </c>
      <c r="M71" s="60">
        <f t="shared" si="22"/>
        <v>0</v>
      </c>
      <c r="N71" s="60">
        <f t="shared" si="22"/>
        <v>0</v>
      </c>
      <c r="O71" s="60">
        <f t="shared" si="22"/>
        <v>0</v>
      </c>
      <c r="P71" s="60">
        <f t="shared" si="22"/>
        <v>0</v>
      </c>
      <c r="Q71" s="60">
        <f t="shared" si="22"/>
        <v>0</v>
      </c>
      <c r="R71" s="60">
        <f t="shared" si="22"/>
        <v>0</v>
      </c>
      <c r="S71" s="60">
        <f t="shared" si="22"/>
        <v>0</v>
      </c>
      <c r="T71" s="60">
        <f t="shared" si="22"/>
        <v>0</v>
      </c>
      <c r="U71" s="60">
        <f t="shared" si="22"/>
        <v>0</v>
      </c>
      <c r="V71" s="55"/>
      <c r="W71" s="55"/>
      <c r="X71" s="61"/>
      <c r="Y71" s="55"/>
      <c r="Z71" s="55"/>
      <c r="AA71" s="60">
        <f>SUM(AA59:AA70)</f>
        <v>0</v>
      </c>
      <c r="AB71" s="51"/>
      <c r="AC71" s="55"/>
      <c r="AD71" s="55"/>
      <c r="AE71" s="60">
        <f>SUM(AE59:AE70)</f>
        <v>0</v>
      </c>
      <c r="AF71" s="60">
        <f t="shared" si="13"/>
        <v>0</v>
      </c>
      <c r="AG71" s="60">
        <f t="shared" si="14"/>
        <v>0</v>
      </c>
      <c r="AH71" s="60">
        <f t="shared" si="15"/>
        <v>0</v>
      </c>
      <c r="AI71" s="60">
        <f>SUM(AI59:AI70)</f>
        <v>0</v>
      </c>
      <c r="AJ71" s="60">
        <f>SUM(AJ59:AJ70)</f>
        <v>0</v>
      </c>
      <c r="AK71" s="60">
        <f>SUM(AK59:AK70)</f>
        <v>0</v>
      </c>
      <c r="AL71" s="60">
        <f>SUM(AL59:AL70)</f>
        <v>0</v>
      </c>
    </row>
    <row r="72" spans="2:51" s="31" customFormat="1">
      <c r="B72" s="49" t="s">
        <v>483</v>
      </c>
      <c r="C72" s="49" t="s">
        <v>346</v>
      </c>
      <c r="D72" s="33" t="s">
        <v>484</v>
      </c>
      <c r="E72" s="54" t="s">
        <v>419</v>
      </c>
      <c r="F72" s="51" t="s">
        <v>485</v>
      </c>
      <c r="G72" s="52" t="s">
        <v>144</v>
      </c>
      <c r="H72" s="56"/>
      <c r="I72" s="56"/>
      <c r="J72" s="56"/>
      <c r="K72" s="56"/>
      <c r="L72" s="56"/>
      <c r="M72" s="56"/>
      <c r="N72" s="56"/>
      <c r="O72" s="56"/>
      <c r="P72" s="56"/>
      <c r="Q72" s="56"/>
      <c r="R72" s="56"/>
      <c r="S72" s="56"/>
      <c r="T72" s="60">
        <f t="shared" ref="T72:T85" si="23">H72+J72+L72+N72+P72+R72</f>
        <v>0</v>
      </c>
      <c r="U72" s="60">
        <f t="shared" ref="U72:U85" si="24">I72+K72+M72+O72+Q72+S72</f>
        <v>0</v>
      </c>
      <c r="V72" s="58"/>
      <c r="W72" s="51"/>
      <c r="X72" s="56"/>
      <c r="Y72" s="58"/>
      <c r="Z72" s="51"/>
      <c r="AA72" s="56"/>
      <c r="AB72" s="51"/>
      <c r="AC72" s="58"/>
      <c r="AD72" s="51"/>
      <c r="AE72" s="60">
        <f t="shared" si="5"/>
        <v>0</v>
      </c>
      <c r="AF72" s="60">
        <f t="shared" si="13"/>
        <v>0</v>
      </c>
      <c r="AG72" s="60">
        <f t="shared" si="14"/>
        <v>0</v>
      </c>
      <c r="AH72" s="60">
        <f t="shared" si="15"/>
        <v>0</v>
      </c>
      <c r="AI72" s="56"/>
      <c r="AJ72" s="56"/>
      <c r="AK72" s="56"/>
      <c r="AL72" s="56"/>
    </row>
    <row r="73" spans="2:51" s="31" customFormat="1">
      <c r="B73" s="49" t="s">
        <v>486</v>
      </c>
      <c r="C73" s="49" t="s">
        <v>346</v>
      </c>
      <c r="D73" s="33" t="s">
        <v>484</v>
      </c>
      <c r="E73" s="54" t="s">
        <v>419</v>
      </c>
      <c r="F73" s="51" t="s">
        <v>487</v>
      </c>
      <c r="G73" s="52" t="s">
        <v>144</v>
      </c>
      <c r="H73" s="56"/>
      <c r="I73" s="56"/>
      <c r="J73" s="56"/>
      <c r="K73" s="56"/>
      <c r="L73" s="56"/>
      <c r="M73" s="56"/>
      <c r="N73" s="56"/>
      <c r="O73" s="56"/>
      <c r="P73" s="56"/>
      <c r="Q73" s="56"/>
      <c r="R73" s="56"/>
      <c r="S73" s="56"/>
      <c r="T73" s="60">
        <f t="shared" si="23"/>
        <v>0</v>
      </c>
      <c r="U73" s="60">
        <f t="shared" si="24"/>
        <v>0</v>
      </c>
      <c r="V73" s="58"/>
      <c r="W73" s="51"/>
      <c r="X73" s="56"/>
      <c r="Y73" s="58"/>
      <c r="Z73" s="51"/>
      <c r="AA73" s="56"/>
      <c r="AB73" s="51"/>
      <c r="AC73" s="58"/>
      <c r="AD73" s="51"/>
      <c r="AE73" s="60">
        <f t="shared" si="5"/>
        <v>0</v>
      </c>
      <c r="AF73" s="60">
        <f t="shared" ref="AF73:AF94" si="25">T73-6*AE73</f>
        <v>0</v>
      </c>
      <c r="AG73" s="60">
        <f t="shared" si="14"/>
        <v>0</v>
      </c>
      <c r="AH73" s="60">
        <f t="shared" si="15"/>
        <v>0</v>
      </c>
      <c r="AI73" s="56"/>
      <c r="AJ73" s="56"/>
      <c r="AK73" s="56"/>
      <c r="AL73" s="56"/>
    </row>
    <row r="74" spans="2:51" s="31" customFormat="1">
      <c r="B74" s="49" t="s">
        <v>488</v>
      </c>
      <c r="C74" s="49" t="s">
        <v>431</v>
      </c>
      <c r="D74" s="33" t="s">
        <v>484</v>
      </c>
      <c r="E74" s="54" t="s">
        <v>419</v>
      </c>
      <c r="F74" s="51" t="s">
        <v>489</v>
      </c>
      <c r="G74" s="51" t="s">
        <v>341</v>
      </c>
      <c r="H74" s="56"/>
      <c r="I74" s="56"/>
      <c r="J74" s="56"/>
      <c r="K74" s="56"/>
      <c r="L74" s="56"/>
      <c r="M74" s="56"/>
      <c r="N74" s="56"/>
      <c r="O74" s="56"/>
      <c r="P74" s="56"/>
      <c r="Q74" s="56"/>
      <c r="R74" s="56"/>
      <c r="S74" s="56"/>
      <c r="T74" s="60">
        <f t="shared" si="23"/>
        <v>0</v>
      </c>
      <c r="U74" s="60">
        <f t="shared" si="24"/>
        <v>0</v>
      </c>
      <c r="V74" s="58"/>
      <c r="W74" s="51"/>
      <c r="X74" s="56"/>
      <c r="Y74" s="58"/>
      <c r="Z74" s="51"/>
      <c r="AA74" s="56"/>
      <c r="AB74" s="51"/>
      <c r="AC74" s="58"/>
      <c r="AD74" s="51"/>
      <c r="AE74" s="60">
        <f t="shared" si="5"/>
        <v>0</v>
      </c>
      <c r="AF74" s="60">
        <f t="shared" si="25"/>
        <v>0</v>
      </c>
      <c r="AG74" s="60">
        <f t="shared" ref="AG74:AG94" si="26">T74/6</f>
        <v>0</v>
      </c>
      <c r="AH74" s="60">
        <f t="shared" ref="AH74:AH94" si="27">U74/6</f>
        <v>0</v>
      </c>
      <c r="AI74" s="56"/>
      <c r="AJ74" s="56"/>
      <c r="AK74" s="56"/>
      <c r="AL74" s="56"/>
    </row>
    <row r="75" spans="2:51" s="31" customFormat="1">
      <c r="B75" s="49" t="s">
        <v>490</v>
      </c>
      <c r="C75" s="49" t="s">
        <v>434</v>
      </c>
      <c r="D75" s="33" t="s">
        <v>484</v>
      </c>
      <c r="E75" s="54" t="s">
        <v>419</v>
      </c>
      <c r="F75" s="51" t="s">
        <v>489</v>
      </c>
      <c r="G75" s="51" t="s">
        <v>344</v>
      </c>
      <c r="H75" s="56"/>
      <c r="I75" s="56"/>
      <c r="J75" s="56"/>
      <c r="K75" s="56"/>
      <c r="L75" s="56"/>
      <c r="M75" s="56"/>
      <c r="N75" s="56"/>
      <c r="O75" s="56"/>
      <c r="P75" s="56"/>
      <c r="Q75" s="56"/>
      <c r="R75" s="56"/>
      <c r="S75" s="56"/>
      <c r="T75" s="60">
        <f>H75+J75+L75+N75+P75+R75</f>
        <v>0</v>
      </c>
      <c r="U75" s="60">
        <f>I75+K75+M75+O75+Q75+S75</f>
        <v>0</v>
      </c>
      <c r="V75" s="58"/>
      <c r="W75" s="51"/>
      <c r="X75" s="56"/>
      <c r="Y75" s="58"/>
      <c r="Z75" s="51"/>
      <c r="AA75" s="56"/>
      <c r="AB75" s="51"/>
      <c r="AC75" s="58"/>
      <c r="AD75" s="51"/>
      <c r="AE75" s="60">
        <f>IFERROR(AA75/AC75, 0)</f>
        <v>0</v>
      </c>
      <c r="AF75" s="60">
        <f t="shared" si="25"/>
        <v>0</v>
      </c>
      <c r="AG75" s="60">
        <f t="shared" si="26"/>
        <v>0</v>
      </c>
      <c r="AH75" s="60">
        <f t="shared" si="27"/>
        <v>0</v>
      </c>
      <c r="AI75" s="56"/>
      <c r="AJ75" s="56"/>
      <c r="AK75" s="56"/>
      <c r="AL75" s="56"/>
    </row>
    <row r="76" spans="2:51" s="31" customFormat="1">
      <c r="B76" s="49" t="s">
        <v>491</v>
      </c>
      <c r="C76" s="49" t="s">
        <v>346</v>
      </c>
      <c r="D76" s="33" t="s">
        <v>484</v>
      </c>
      <c r="E76" s="54" t="s">
        <v>419</v>
      </c>
      <c r="F76" s="51" t="s">
        <v>492</v>
      </c>
      <c r="G76" s="52" t="s">
        <v>144</v>
      </c>
      <c r="H76" s="56"/>
      <c r="I76" s="56"/>
      <c r="J76" s="56"/>
      <c r="K76" s="56"/>
      <c r="L76" s="56"/>
      <c r="M76" s="56"/>
      <c r="N76" s="56"/>
      <c r="O76" s="56"/>
      <c r="P76" s="56"/>
      <c r="Q76" s="56"/>
      <c r="R76" s="56"/>
      <c r="S76" s="56"/>
      <c r="T76" s="60">
        <f t="shared" si="23"/>
        <v>0</v>
      </c>
      <c r="U76" s="60">
        <f t="shared" si="24"/>
        <v>0</v>
      </c>
      <c r="V76" s="58"/>
      <c r="W76" s="51"/>
      <c r="X76" s="56"/>
      <c r="Y76" s="58"/>
      <c r="Z76" s="51"/>
      <c r="AA76" s="56"/>
      <c r="AB76" s="51"/>
      <c r="AC76" s="58"/>
      <c r="AD76" s="51"/>
      <c r="AE76" s="60">
        <f t="shared" si="5"/>
        <v>0</v>
      </c>
      <c r="AF76" s="60">
        <f t="shared" si="25"/>
        <v>0</v>
      </c>
      <c r="AG76" s="60">
        <f t="shared" si="26"/>
        <v>0</v>
      </c>
      <c r="AH76" s="60">
        <f t="shared" si="27"/>
        <v>0</v>
      </c>
      <c r="AI76" s="56"/>
      <c r="AJ76" s="56"/>
      <c r="AK76" s="56"/>
      <c r="AL76" s="56"/>
    </row>
    <row r="77" spans="2:51" s="31" customFormat="1">
      <c r="B77" s="49" t="s">
        <v>493</v>
      </c>
      <c r="C77" s="49" t="s">
        <v>349</v>
      </c>
      <c r="D77" s="33" t="s">
        <v>484</v>
      </c>
      <c r="E77" s="54" t="s">
        <v>419</v>
      </c>
      <c r="F77" s="51" t="s">
        <v>494</v>
      </c>
      <c r="G77" s="52" t="s">
        <v>144</v>
      </c>
      <c r="H77" s="56"/>
      <c r="I77" s="56"/>
      <c r="J77" s="56"/>
      <c r="K77" s="56"/>
      <c r="L77" s="56"/>
      <c r="M77" s="56"/>
      <c r="N77" s="56"/>
      <c r="O77" s="56"/>
      <c r="P77" s="56"/>
      <c r="Q77" s="56"/>
      <c r="R77" s="56"/>
      <c r="S77" s="56"/>
      <c r="T77" s="60">
        <f t="shared" si="23"/>
        <v>0</v>
      </c>
      <c r="U77" s="60">
        <f t="shared" si="24"/>
        <v>0</v>
      </c>
      <c r="V77" s="58"/>
      <c r="W77" s="51"/>
      <c r="X77" s="56"/>
      <c r="Y77" s="58"/>
      <c r="Z77" s="51"/>
      <c r="AA77" s="56"/>
      <c r="AB77" s="51"/>
      <c r="AC77" s="58"/>
      <c r="AD77" s="51"/>
      <c r="AE77" s="60">
        <f t="shared" si="5"/>
        <v>0</v>
      </c>
      <c r="AF77" s="60">
        <f t="shared" si="25"/>
        <v>0</v>
      </c>
      <c r="AG77" s="60">
        <f t="shared" si="26"/>
        <v>0</v>
      </c>
      <c r="AH77" s="60">
        <f t="shared" si="27"/>
        <v>0</v>
      </c>
      <c r="AI77" s="56"/>
      <c r="AJ77" s="56"/>
      <c r="AK77" s="56"/>
      <c r="AL77" s="56"/>
    </row>
    <row r="78" spans="2:51" s="31" customFormat="1" ht="29.1">
      <c r="B78" s="49" t="s">
        <v>495</v>
      </c>
      <c r="C78" s="49" t="s">
        <v>346</v>
      </c>
      <c r="D78" s="33" t="s">
        <v>484</v>
      </c>
      <c r="E78" s="54" t="s">
        <v>443</v>
      </c>
      <c r="F78" s="51" t="s">
        <v>496</v>
      </c>
      <c r="G78" s="51" t="s">
        <v>497</v>
      </c>
      <c r="H78" s="56"/>
      <c r="I78" s="56"/>
      <c r="J78" s="56"/>
      <c r="K78" s="56"/>
      <c r="L78" s="56"/>
      <c r="M78" s="56"/>
      <c r="N78" s="56"/>
      <c r="O78" s="56"/>
      <c r="P78" s="56"/>
      <c r="Q78" s="56"/>
      <c r="R78" s="56"/>
      <c r="S78" s="56"/>
      <c r="T78" s="60">
        <f t="shared" si="23"/>
        <v>0</v>
      </c>
      <c r="U78" s="60">
        <f t="shared" si="24"/>
        <v>0</v>
      </c>
      <c r="V78" s="58"/>
      <c r="W78" s="51"/>
      <c r="X78" s="56"/>
      <c r="Y78" s="58"/>
      <c r="Z78" s="51"/>
      <c r="AA78" s="56"/>
      <c r="AB78" s="51"/>
      <c r="AC78" s="58"/>
      <c r="AD78" s="51"/>
      <c r="AE78" s="60">
        <f t="shared" si="5"/>
        <v>0</v>
      </c>
      <c r="AF78" s="60">
        <f t="shared" si="25"/>
        <v>0</v>
      </c>
      <c r="AG78" s="60">
        <f t="shared" si="26"/>
        <v>0</v>
      </c>
      <c r="AH78" s="60">
        <f t="shared" si="27"/>
        <v>0</v>
      </c>
      <c r="AI78" s="56"/>
      <c r="AJ78" s="56"/>
      <c r="AK78" s="56"/>
      <c r="AL78" s="56"/>
    </row>
    <row r="79" spans="2:51" s="31" customFormat="1" ht="29.1">
      <c r="B79" s="49" t="s">
        <v>498</v>
      </c>
      <c r="C79" s="49" t="s">
        <v>346</v>
      </c>
      <c r="D79" s="33" t="s">
        <v>484</v>
      </c>
      <c r="E79" s="54" t="s">
        <v>443</v>
      </c>
      <c r="F79" s="51" t="s">
        <v>496</v>
      </c>
      <c r="G79" s="51" t="s">
        <v>499</v>
      </c>
      <c r="H79" s="56"/>
      <c r="I79" s="56"/>
      <c r="J79" s="56"/>
      <c r="K79" s="56"/>
      <c r="L79" s="56"/>
      <c r="M79" s="56"/>
      <c r="N79" s="56"/>
      <c r="O79" s="56"/>
      <c r="P79" s="56"/>
      <c r="Q79" s="56"/>
      <c r="R79" s="56"/>
      <c r="S79" s="56"/>
      <c r="T79" s="60">
        <f t="shared" si="23"/>
        <v>0</v>
      </c>
      <c r="U79" s="60">
        <f t="shared" si="24"/>
        <v>0</v>
      </c>
      <c r="V79" s="58"/>
      <c r="W79" s="51"/>
      <c r="X79" s="56"/>
      <c r="Y79" s="58"/>
      <c r="Z79" s="51"/>
      <c r="AA79" s="56"/>
      <c r="AB79" s="51"/>
      <c r="AC79" s="58"/>
      <c r="AD79" s="51"/>
      <c r="AE79" s="60">
        <f t="shared" si="5"/>
        <v>0</v>
      </c>
      <c r="AF79" s="60">
        <f t="shared" si="25"/>
        <v>0</v>
      </c>
      <c r="AG79" s="60">
        <f t="shared" si="26"/>
        <v>0</v>
      </c>
      <c r="AH79" s="60">
        <f t="shared" si="27"/>
        <v>0</v>
      </c>
      <c r="AI79" s="56"/>
      <c r="AJ79" s="56"/>
      <c r="AK79" s="56"/>
      <c r="AL79" s="56"/>
    </row>
    <row r="80" spans="2:51" s="31" customFormat="1" ht="29.1">
      <c r="B80" s="49" t="s">
        <v>500</v>
      </c>
      <c r="C80" s="49" t="s">
        <v>346</v>
      </c>
      <c r="D80" s="33" t="s">
        <v>484</v>
      </c>
      <c r="E80" s="54" t="s">
        <v>443</v>
      </c>
      <c r="F80" s="51" t="s">
        <v>496</v>
      </c>
      <c r="G80" s="51" t="s">
        <v>501</v>
      </c>
      <c r="H80" s="56"/>
      <c r="I80" s="56"/>
      <c r="J80" s="56"/>
      <c r="K80" s="56"/>
      <c r="L80" s="56"/>
      <c r="M80" s="56"/>
      <c r="N80" s="56"/>
      <c r="O80" s="56"/>
      <c r="P80" s="56"/>
      <c r="Q80" s="56"/>
      <c r="R80" s="56"/>
      <c r="S80" s="56"/>
      <c r="T80" s="60">
        <f t="shared" si="23"/>
        <v>0</v>
      </c>
      <c r="U80" s="60">
        <f t="shared" si="24"/>
        <v>0</v>
      </c>
      <c r="V80" s="58"/>
      <c r="W80" s="51"/>
      <c r="X80" s="56"/>
      <c r="Y80" s="58"/>
      <c r="Z80" s="51"/>
      <c r="AA80" s="56"/>
      <c r="AB80" s="51"/>
      <c r="AC80" s="58"/>
      <c r="AD80" s="51"/>
      <c r="AE80" s="60">
        <f t="shared" si="5"/>
        <v>0</v>
      </c>
      <c r="AF80" s="60">
        <f t="shared" si="25"/>
        <v>0</v>
      </c>
      <c r="AG80" s="60">
        <f t="shared" si="26"/>
        <v>0</v>
      </c>
      <c r="AH80" s="60">
        <f t="shared" si="27"/>
        <v>0</v>
      </c>
      <c r="AI80" s="56"/>
      <c r="AJ80" s="56"/>
      <c r="AK80" s="56"/>
      <c r="AL80" s="56"/>
    </row>
    <row r="81" spans="2:51" s="31" customFormat="1" ht="29.1">
      <c r="B81" s="49" t="s">
        <v>502</v>
      </c>
      <c r="C81" s="49" t="s">
        <v>346</v>
      </c>
      <c r="D81" s="33" t="s">
        <v>484</v>
      </c>
      <c r="E81" s="54" t="s">
        <v>443</v>
      </c>
      <c r="F81" s="51" t="s">
        <v>496</v>
      </c>
      <c r="G81" s="51" t="s">
        <v>503</v>
      </c>
      <c r="H81" s="56"/>
      <c r="I81" s="56"/>
      <c r="J81" s="56"/>
      <c r="K81" s="56"/>
      <c r="L81" s="56"/>
      <c r="M81" s="56"/>
      <c r="N81" s="56"/>
      <c r="O81" s="56"/>
      <c r="P81" s="56"/>
      <c r="Q81" s="56"/>
      <c r="R81" s="56"/>
      <c r="S81" s="56"/>
      <c r="T81" s="60">
        <f t="shared" si="23"/>
        <v>0</v>
      </c>
      <c r="U81" s="60">
        <f t="shared" si="24"/>
        <v>0</v>
      </c>
      <c r="V81" s="58"/>
      <c r="W81" s="51"/>
      <c r="X81" s="56"/>
      <c r="Y81" s="58"/>
      <c r="Z81" s="51"/>
      <c r="AA81" s="56"/>
      <c r="AB81" s="51"/>
      <c r="AC81" s="58"/>
      <c r="AD81" s="51"/>
      <c r="AE81" s="60">
        <f t="shared" si="5"/>
        <v>0</v>
      </c>
      <c r="AF81" s="60">
        <f t="shared" si="25"/>
        <v>0</v>
      </c>
      <c r="AG81" s="60">
        <f t="shared" si="26"/>
        <v>0</v>
      </c>
      <c r="AH81" s="60">
        <f t="shared" si="27"/>
        <v>0</v>
      </c>
      <c r="AI81" s="56"/>
      <c r="AJ81" s="56"/>
      <c r="AK81" s="56"/>
      <c r="AL81" s="56"/>
    </row>
    <row r="82" spans="2:51" s="31" customFormat="1" ht="29.1">
      <c r="B82" s="49" t="s">
        <v>504</v>
      </c>
      <c r="C82" s="49" t="s">
        <v>346</v>
      </c>
      <c r="D82" s="33" t="s">
        <v>484</v>
      </c>
      <c r="E82" s="54" t="s">
        <v>443</v>
      </c>
      <c r="F82" s="51" t="s">
        <v>496</v>
      </c>
      <c r="G82" s="51" t="s">
        <v>505</v>
      </c>
      <c r="H82" s="56"/>
      <c r="I82" s="56"/>
      <c r="J82" s="56"/>
      <c r="K82" s="56"/>
      <c r="L82" s="56"/>
      <c r="M82" s="56"/>
      <c r="N82" s="56"/>
      <c r="O82" s="56"/>
      <c r="P82" s="56"/>
      <c r="Q82" s="56"/>
      <c r="R82" s="56"/>
      <c r="S82" s="56"/>
      <c r="T82" s="60">
        <f t="shared" si="23"/>
        <v>0</v>
      </c>
      <c r="U82" s="60">
        <f t="shared" si="24"/>
        <v>0</v>
      </c>
      <c r="V82" s="58"/>
      <c r="W82" s="51"/>
      <c r="X82" s="56"/>
      <c r="Y82" s="58"/>
      <c r="Z82" s="51"/>
      <c r="AA82" s="56"/>
      <c r="AB82" s="51"/>
      <c r="AC82" s="58"/>
      <c r="AD82" s="51"/>
      <c r="AE82" s="60">
        <f t="shared" si="5"/>
        <v>0</v>
      </c>
      <c r="AF82" s="60">
        <f t="shared" si="25"/>
        <v>0</v>
      </c>
      <c r="AG82" s="60">
        <f t="shared" si="26"/>
        <v>0</v>
      </c>
      <c r="AH82" s="60">
        <f t="shared" si="27"/>
        <v>0</v>
      </c>
      <c r="AI82" s="56"/>
      <c r="AJ82" s="56"/>
      <c r="AK82" s="56"/>
      <c r="AL82" s="56"/>
    </row>
    <row r="83" spans="2:51" s="31" customFormat="1" ht="29.1">
      <c r="B83" s="49" t="s">
        <v>506</v>
      </c>
      <c r="C83" s="49" t="s">
        <v>346</v>
      </c>
      <c r="D83" s="33" t="s">
        <v>484</v>
      </c>
      <c r="E83" s="54" t="s">
        <v>443</v>
      </c>
      <c r="F83" s="51" t="s">
        <v>496</v>
      </c>
      <c r="G83" s="52" t="s">
        <v>144</v>
      </c>
      <c r="H83" s="56"/>
      <c r="I83" s="56"/>
      <c r="J83" s="56"/>
      <c r="K83" s="56"/>
      <c r="L83" s="56"/>
      <c r="M83" s="56"/>
      <c r="N83" s="56"/>
      <c r="O83" s="56"/>
      <c r="P83" s="56"/>
      <c r="Q83" s="56"/>
      <c r="R83" s="56"/>
      <c r="S83" s="56"/>
      <c r="T83" s="60">
        <f t="shared" si="23"/>
        <v>0</v>
      </c>
      <c r="U83" s="60">
        <f t="shared" si="24"/>
        <v>0</v>
      </c>
      <c r="V83" s="58"/>
      <c r="W83" s="51"/>
      <c r="X83" s="56"/>
      <c r="Y83" s="58"/>
      <c r="Z83" s="51"/>
      <c r="AA83" s="56"/>
      <c r="AB83" s="51"/>
      <c r="AC83" s="58"/>
      <c r="AD83" s="51"/>
      <c r="AE83" s="60">
        <f t="shared" ref="AE83:AE92" si="28">IFERROR(AA83/AC83, 0)</f>
        <v>0</v>
      </c>
      <c r="AF83" s="60">
        <f t="shared" si="25"/>
        <v>0</v>
      </c>
      <c r="AG83" s="60">
        <f t="shared" si="26"/>
        <v>0</v>
      </c>
      <c r="AH83" s="60">
        <f t="shared" si="27"/>
        <v>0</v>
      </c>
      <c r="AI83" s="56"/>
      <c r="AJ83" s="56"/>
      <c r="AK83" s="56"/>
      <c r="AL83" s="56"/>
    </row>
    <row r="84" spans="2:51" s="31" customFormat="1" ht="29.1">
      <c r="B84" s="49" t="s">
        <v>507</v>
      </c>
      <c r="C84" s="49" t="s">
        <v>346</v>
      </c>
      <c r="D84" s="33" t="s">
        <v>484</v>
      </c>
      <c r="E84" s="54" t="s">
        <v>443</v>
      </c>
      <c r="F84" s="51" t="s">
        <v>508</v>
      </c>
      <c r="G84" s="51" t="s">
        <v>344</v>
      </c>
      <c r="H84" s="56"/>
      <c r="I84" s="56"/>
      <c r="J84" s="56"/>
      <c r="K84" s="56"/>
      <c r="L84" s="56"/>
      <c r="M84" s="56"/>
      <c r="N84" s="56"/>
      <c r="O84" s="56"/>
      <c r="P84" s="56"/>
      <c r="Q84" s="56"/>
      <c r="R84" s="56"/>
      <c r="S84" s="56"/>
      <c r="T84" s="60">
        <f t="shared" si="23"/>
        <v>0</v>
      </c>
      <c r="U84" s="60">
        <f t="shared" si="24"/>
        <v>0</v>
      </c>
      <c r="V84" s="58"/>
      <c r="W84" s="51"/>
      <c r="X84" s="56"/>
      <c r="Y84" s="58"/>
      <c r="Z84" s="51"/>
      <c r="AA84" s="56"/>
      <c r="AB84" s="51"/>
      <c r="AC84" s="58"/>
      <c r="AD84" s="51"/>
      <c r="AE84" s="60">
        <f t="shared" si="28"/>
        <v>0</v>
      </c>
      <c r="AF84" s="60">
        <f t="shared" si="25"/>
        <v>0</v>
      </c>
      <c r="AG84" s="60">
        <f t="shared" si="26"/>
        <v>0</v>
      </c>
      <c r="AH84" s="60">
        <f t="shared" si="27"/>
        <v>0</v>
      </c>
      <c r="AI84" s="56"/>
      <c r="AJ84" s="56"/>
      <c r="AK84" s="56"/>
      <c r="AL84" s="56"/>
    </row>
    <row r="85" spans="2:51" s="31" customFormat="1">
      <c r="B85" s="49" t="s">
        <v>509</v>
      </c>
      <c r="C85" s="49" t="s">
        <v>346</v>
      </c>
      <c r="D85" s="33" t="s">
        <v>484</v>
      </c>
      <c r="E85" s="50" t="s">
        <v>456</v>
      </c>
      <c r="F85" s="50" t="s">
        <v>510</v>
      </c>
      <c r="G85" s="52" t="s">
        <v>144</v>
      </c>
      <c r="H85" s="56"/>
      <c r="I85" s="56"/>
      <c r="J85" s="56"/>
      <c r="K85" s="56"/>
      <c r="L85" s="56"/>
      <c r="M85" s="56"/>
      <c r="N85" s="56"/>
      <c r="O85" s="56"/>
      <c r="P85" s="56"/>
      <c r="Q85" s="56"/>
      <c r="R85" s="56"/>
      <c r="S85" s="56"/>
      <c r="T85" s="60">
        <f t="shared" si="23"/>
        <v>0</v>
      </c>
      <c r="U85" s="60">
        <f t="shared" si="24"/>
        <v>0</v>
      </c>
      <c r="V85" s="58"/>
      <c r="W85" s="51"/>
      <c r="X85" s="56"/>
      <c r="Y85" s="58"/>
      <c r="Z85" s="51"/>
      <c r="AA85" s="56"/>
      <c r="AB85" s="51"/>
      <c r="AC85" s="58"/>
      <c r="AD85" s="51"/>
      <c r="AE85" s="60">
        <f t="shared" si="28"/>
        <v>0</v>
      </c>
      <c r="AF85" s="60">
        <f t="shared" si="25"/>
        <v>0</v>
      </c>
      <c r="AG85" s="60">
        <f t="shared" si="26"/>
        <v>0</v>
      </c>
      <c r="AH85" s="60">
        <f t="shared" si="27"/>
        <v>0</v>
      </c>
      <c r="AI85" s="56"/>
      <c r="AJ85" s="56"/>
      <c r="AK85" s="56"/>
      <c r="AL85" s="56"/>
    </row>
    <row r="86" spans="2:51" s="30" customFormat="1">
      <c r="B86" s="393" t="s">
        <v>511</v>
      </c>
      <c r="C86" s="173"/>
      <c r="D86" s="299" t="s">
        <v>512</v>
      </c>
      <c r="E86" s="299"/>
      <c r="F86" s="299"/>
      <c r="G86" s="299"/>
      <c r="H86" s="60">
        <f t="shared" ref="H86:U86" si="29">SUM(H72:H85)</f>
        <v>0</v>
      </c>
      <c r="I86" s="60">
        <f t="shared" si="29"/>
        <v>0</v>
      </c>
      <c r="J86" s="60">
        <f t="shared" si="29"/>
        <v>0</v>
      </c>
      <c r="K86" s="60">
        <f t="shared" si="29"/>
        <v>0</v>
      </c>
      <c r="L86" s="60">
        <f t="shared" si="29"/>
        <v>0</v>
      </c>
      <c r="M86" s="60">
        <f t="shared" si="29"/>
        <v>0</v>
      </c>
      <c r="N86" s="60">
        <f t="shared" si="29"/>
        <v>0</v>
      </c>
      <c r="O86" s="60">
        <f t="shared" si="29"/>
        <v>0</v>
      </c>
      <c r="P86" s="60">
        <f t="shared" si="29"/>
        <v>0</v>
      </c>
      <c r="Q86" s="60">
        <f t="shared" si="29"/>
        <v>0</v>
      </c>
      <c r="R86" s="60">
        <f t="shared" si="29"/>
        <v>0</v>
      </c>
      <c r="S86" s="60">
        <f t="shared" si="29"/>
        <v>0</v>
      </c>
      <c r="T86" s="60">
        <f t="shared" si="29"/>
        <v>0</v>
      </c>
      <c r="U86" s="60">
        <f t="shared" si="29"/>
        <v>0</v>
      </c>
      <c r="V86" s="55"/>
      <c r="W86" s="55"/>
      <c r="X86" s="61"/>
      <c r="Y86" s="55"/>
      <c r="Z86" s="55"/>
      <c r="AA86" s="60">
        <f>SUM(AA72:AA85)</f>
        <v>0</v>
      </c>
      <c r="AB86" s="51"/>
      <c r="AC86" s="55"/>
      <c r="AD86" s="55"/>
      <c r="AE86" s="60">
        <f>SUM(AE72:AE85)</f>
        <v>0</v>
      </c>
      <c r="AF86" s="60">
        <f t="shared" si="25"/>
        <v>0</v>
      </c>
      <c r="AG86" s="60">
        <f t="shared" si="26"/>
        <v>0</v>
      </c>
      <c r="AH86" s="60">
        <f t="shared" si="27"/>
        <v>0</v>
      </c>
      <c r="AI86" s="60">
        <f>SUM(AI72:AI85)</f>
        <v>0</v>
      </c>
      <c r="AJ86" s="60">
        <f>SUM(AJ72:AJ85)</f>
        <v>0</v>
      </c>
      <c r="AK86" s="60">
        <f>SUM(AK72:AK85)</f>
        <v>0</v>
      </c>
      <c r="AL86" s="60">
        <f>SUM(AL72:AL85)</f>
        <v>0</v>
      </c>
    </row>
    <row r="87" spans="2:51" s="31" customFormat="1">
      <c r="B87" s="49" t="s">
        <v>513</v>
      </c>
      <c r="C87" s="49" t="s">
        <v>346</v>
      </c>
      <c r="D87" s="33" t="s">
        <v>514</v>
      </c>
      <c r="E87" s="54" t="s">
        <v>515</v>
      </c>
      <c r="F87" s="50" t="s">
        <v>516</v>
      </c>
      <c r="G87" s="50" t="s">
        <v>517</v>
      </c>
      <c r="H87" s="56"/>
      <c r="I87" s="56"/>
      <c r="J87" s="56"/>
      <c r="K87" s="56"/>
      <c r="L87" s="56"/>
      <c r="M87" s="56"/>
      <c r="N87" s="56"/>
      <c r="O87" s="56"/>
      <c r="P87" s="56"/>
      <c r="Q87" s="56"/>
      <c r="R87" s="56"/>
      <c r="S87" s="56"/>
      <c r="T87" s="60">
        <f t="shared" ref="T87:U92" si="30">H87+J87+L87+N87+P87+R87</f>
        <v>0</v>
      </c>
      <c r="U87" s="60">
        <f t="shared" si="30"/>
        <v>0</v>
      </c>
      <c r="V87" s="58"/>
      <c r="W87" s="58"/>
      <c r="X87" s="56"/>
      <c r="Y87" s="34"/>
      <c r="Z87" s="34"/>
      <c r="AA87" s="56"/>
      <c r="AB87" s="51"/>
      <c r="AC87" s="58"/>
      <c r="AD87" s="51"/>
      <c r="AE87" s="60">
        <f t="shared" si="28"/>
        <v>0</v>
      </c>
      <c r="AF87" s="60">
        <f t="shared" si="25"/>
        <v>0</v>
      </c>
      <c r="AG87" s="60">
        <f t="shared" si="26"/>
        <v>0</v>
      </c>
      <c r="AH87" s="60">
        <f t="shared" si="27"/>
        <v>0</v>
      </c>
      <c r="AI87" s="56"/>
      <c r="AJ87" s="56"/>
      <c r="AK87" s="56"/>
      <c r="AL87" s="56"/>
    </row>
    <row r="88" spans="2:51" s="48" customFormat="1">
      <c r="B88" s="49" t="s">
        <v>518</v>
      </c>
      <c r="C88" s="49" t="s">
        <v>346</v>
      </c>
      <c r="D88" s="33" t="s">
        <v>514</v>
      </c>
      <c r="E88" s="54" t="s">
        <v>515</v>
      </c>
      <c r="F88" s="50" t="s">
        <v>516</v>
      </c>
      <c r="G88" s="50" t="s">
        <v>519</v>
      </c>
      <c r="H88" s="56"/>
      <c r="I88" s="56"/>
      <c r="J88" s="56"/>
      <c r="K88" s="56"/>
      <c r="L88" s="56"/>
      <c r="M88" s="56"/>
      <c r="N88" s="56"/>
      <c r="O88" s="56"/>
      <c r="P88" s="56"/>
      <c r="Q88" s="56"/>
      <c r="R88" s="56"/>
      <c r="S88" s="56"/>
      <c r="T88" s="60">
        <f t="shared" si="30"/>
        <v>0</v>
      </c>
      <c r="U88" s="60">
        <f t="shared" si="30"/>
        <v>0</v>
      </c>
      <c r="V88" s="58"/>
      <c r="W88" s="58"/>
      <c r="X88" s="56"/>
      <c r="Y88" s="34"/>
      <c r="Z88" s="34"/>
      <c r="AA88" s="56"/>
      <c r="AB88" s="51"/>
      <c r="AC88" s="58"/>
      <c r="AD88" s="51"/>
      <c r="AE88" s="60">
        <f t="shared" si="28"/>
        <v>0</v>
      </c>
      <c r="AF88" s="60">
        <f t="shared" si="25"/>
        <v>0</v>
      </c>
      <c r="AG88" s="60">
        <f t="shared" si="26"/>
        <v>0</v>
      </c>
      <c r="AH88" s="60">
        <f t="shared" si="27"/>
        <v>0</v>
      </c>
      <c r="AI88" s="56"/>
      <c r="AJ88" s="56"/>
      <c r="AK88" s="56"/>
      <c r="AL88" s="56"/>
      <c r="AM88" s="31"/>
      <c r="AN88" s="31"/>
      <c r="AO88" s="31"/>
      <c r="AP88" s="31"/>
      <c r="AQ88" s="31"/>
      <c r="AR88" s="31"/>
      <c r="AS88" s="31"/>
      <c r="AT88" s="31"/>
      <c r="AU88" s="31"/>
      <c r="AV88" s="31"/>
      <c r="AW88" s="31"/>
      <c r="AX88" s="31"/>
      <c r="AY88" s="31"/>
    </row>
    <row r="89" spans="2:51" s="31" customFormat="1">
      <c r="B89" s="49" t="s">
        <v>520</v>
      </c>
      <c r="C89" s="49" t="s">
        <v>346</v>
      </c>
      <c r="D89" s="33" t="s">
        <v>514</v>
      </c>
      <c r="E89" s="54" t="s">
        <v>515</v>
      </c>
      <c r="F89" s="50" t="s">
        <v>516</v>
      </c>
      <c r="G89" s="50" t="s">
        <v>521</v>
      </c>
      <c r="H89" s="56"/>
      <c r="I89" s="56"/>
      <c r="J89" s="56"/>
      <c r="K89" s="56"/>
      <c r="L89" s="56"/>
      <c r="M89" s="56"/>
      <c r="N89" s="56"/>
      <c r="O89" s="56"/>
      <c r="P89" s="56"/>
      <c r="Q89" s="56"/>
      <c r="R89" s="56"/>
      <c r="S89" s="56"/>
      <c r="T89" s="60">
        <f t="shared" si="30"/>
        <v>0</v>
      </c>
      <c r="U89" s="60">
        <f t="shared" si="30"/>
        <v>0</v>
      </c>
      <c r="V89" s="58"/>
      <c r="W89" s="58"/>
      <c r="X89" s="56"/>
      <c r="Y89" s="34"/>
      <c r="Z89" s="34"/>
      <c r="AA89" s="56"/>
      <c r="AB89" s="51"/>
      <c r="AC89" s="58"/>
      <c r="AD89" s="51"/>
      <c r="AE89" s="60">
        <f t="shared" si="28"/>
        <v>0</v>
      </c>
      <c r="AF89" s="60">
        <f t="shared" si="25"/>
        <v>0</v>
      </c>
      <c r="AG89" s="60">
        <f t="shared" si="26"/>
        <v>0</v>
      </c>
      <c r="AH89" s="60">
        <f t="shared" si="27"/>
        <v>0</v>
      </c>
      <c r="AI89" s="56"/>
      <c r="AJ89" s="56"/>
      <c r="AK89" s="56"/>
      <c r="AL89" s="56"/>
    </row>
    <row r="90" spans="2:51" s="31" customFormat="1">
      <c r="B90" s="49" t="s">
        <v>522</v>
      </c>
      <c r="C90" s="49" t="s">
        <v>346</v>
      </c>
      <c r="D90" s="33" t="s">
        <v>514</v>
      </c>
      <c r="E90" s="54" t="s">
        <v>515</v>
      </c>
      <c r="F90" s="50" t="s">
        <v>516</v>
      </c>
      <c r="G90" s="50" t="s">
        <v>523</v>
      </c>
      <c r="H90" s="56"/>
      <c r="I90" s="56"/>
      <c r="J90" s="56"/>
      <c r="K90" s="56"/>
      <c r="L90" s="56"/>
      <c r="M90" s="56"/>
      <c r="N90" s="56"/>
      <c r="O90" s="56"/>
      <c r="P90" s="56"/>
      <c r="Q90" s="56"/>
      <c r="R90" s="56"/>
      <c r="S90" s="56"/>
      <c r="T90" s="60">
        <f t="shared" si="30"/>
        <v>0</v>
      </c>
      <c r="U90" s="60">
        <f t="shared" si="30"/>
        <v>0</v>
      </c>
      <c r="V90" s="58"/>
      <c r="W90" s="58"/>
      <c r="X90" s="56"/>
      <c r="Y90" s="34"/>
      <c r="Z90" s="34"/>
      <c r="AA90" s="56"/>
      <c r="AB90" s="51"/>
      <c r="AC90" s="58"/>
      <c r="AD90" s="51"/>
      <c r="AE90" s="60">
        <f t="shared" si="28"/>
        <v>0</v>
      </c>
      <c r="AF90" s="60">
        <f t="shared" si="25"/>
        <v>0</v>
      </c>
      <c r="AG90" s="60">
        <f t="shared" si="26"/>
        <v>0</v>
      </c>
      <c r="AH90" s="60">
        <f t="shared" si="27"/>
        <v>0</v>
      </c>
      <c r="AI90" s="56"/>
      <c r="AJ90" s="56"/>
      <c r="AK90" s="56"/>
      <c r="AL90" s="56"/>
    </row>
    <row r="91" spans="2:51" s="31" customFormat="1">
      <c r="B91" s="49" t="s">
        <v>524</v>
      </c>
      <c r="C91" s="49" t="s">
        <v>346</v>
      </c>
      <c r="D91" s="33" t="s">
        <v>514</v>
      </c>
      <c r="E91" s="54" t="s">
        <v>515</v>
      </c>
      <c r="F91" s="50" t="s">
        <v>516</v>
      </c>
      <c r="G91" s="50" t="s">
        <v>525</v>
      </c>
      <c r="H91" s="56"/>
      <c r="I91" s="56"/>
      <c r="J91" s="56"/>
      <c r="K91" s="56"/>
      <c r="L91" s="56"/>
      <c r="M91" s="56"/>
      <c r="N91" s="56"/>
      <c r="O91" s="56"/>
      <c r="P91" s="56"/>
      <c r="Q91" s="56"/>
      <c r="R91" s="56"/>
      <c r="S91" s="56"/>
      <c r="T91" s="60">
        <f t="shared" si="30"/>
        <v>0</v>
      </c>
      <c r="U91" s="60">
        <f t="shared" si="30"/>
        <v>0</v>
      </c>
      <c r="V91" s="58"/>
      <c r="W91" s="58"/>
      <c r="X91" s="56"/>
      <c r="Y91" s="34"/>
      <c r="Z91" s="34"/>
      <c r="AA91" s="56"/>
      <c r="AB91" s="51"/>
      <c r="AC91" s="58"/>
      <c r="AD91" s="51"/>
      <c r="AE91" s="60">
        <f t="shared" si="28"/>
        <v>0</v>
      </c>
      <c r="AF91" s="60">
        <f t="shared" si="25"/>
        <v>0</v>
      </c>
      <c r="AG91" s="60">
        <f t="shared" si="26"/>
        <v>0</v>
      </c>
      <c r="AH91" s="60">
        <f t="shared" si="27"/>
        <v>0</v>
      </c>
      <c r="AI91" s="56"/>
      <c r="AJ91" s="56"/>
      <c r="AK91" s="56"/>
      <c r="AL91" s="56"/>
    </row>
    <row r="92" spans="2:51" s="31" customFormat="1">
      <c r="B92" s="49" t="s">
        <v>526</v>
      </c>
      <c r="C92" s="49" t="s">
        <v>346</v>
      </c>
      <c r="D92" s="33" t="s">
        <v>514</v>
      </c>
      <c r="E92" s="54" t="s">
        <v>515</v>
      </c>
      <c r="F92" s="50" t="s">
        <v>516</v>
      </c>
      <c r="G92" s="50" t="s">
        <v>302</v>
      </c>
      <c r="H92" s="56"/>
      <c r="I92" s="56"/>
      <c r="J92" s="56"/>
      <c r="K92" s="56"/>
      <c r="L92" s="56"/>
      <c r="M92" s="56"/>
      <c r="N92" s="56"/>
      <c r="O92" s="56"/>
      <c r="P92" s="56"/>
      <c r="Q92" s="56"/>
      <c r="R92" s="56"/>
      <c r="S92" s="56"/>
      <c r="T92" s="60">
        <f t="shared" si="30"/>
        <v>0</v>
      </c>
      <c r="U92" s="60">
        <f t="shared" si="30"/>
        <v>0</v>
      </c>
      <c r="V92" s="58"/>
      <c r="W92" s="58"/>
      <c r="X92" s="56"/>
      <c r="Y92" s="34"/>
      <c r="Z92" s="34"/>
      <c r="AA92" s="56"/>
      <c r="AB92" s="51"/>
      <c r="AC92" s="58"/>
      <c r="AD92" s="51"/>
      <c r="AE92" s="60">
        <f t="shared" si="28"/>
        <v>0</v>
      </c>
      <c r="AF92" s="60">
        <f t="shared" si="25"/>
        <v>0</v>
      </c>
      <c r="AG92" s="60">
        <f t="shared" si="26"/>
        <v>0</v>
      </c>
      <c r="AH92" s="60">
        <f t="shared" si="27"/>
        <v>0</v>
      </c>
      <c r="AI92" s="56"/>
      <c r="AJ92" s="56"/>
      <c r="AK92" s="56"/>
      <c r="AL92" s="56"/>
    </row>
    <row r="93" spans="2:51" s="30" customFormat="1">
      <c r="B93" s="393" t="s">
        <v>527</v>
      </c>
      <c r="C93" s="173"/>
      <c r="D93" s="299" t="s">
        <v>528</v>
      </c>
      <c r="E93" s="299"/>
      <c r="F93" s="299"/>
      <c r="G93" s="299"/>
      <c r="H93" s="60">
        <f>SUM(H87:H92)</f>
        <v>0</v>
      </c>
      <c r="I93" s="60">
        <f t="shared" ref="I93:U93" si="31">SUM(I87:I92)</f>
        <v>0</v>
      </c>
      <c r="J93" s="60">
        <f t="shared" si="31"/>
        <v>0</v>
      </c>
      <c r="K93" s="60">
        <f t="shared" si="31"/>
        <v>0</v>
      </c>
      <c r="L93" s="60">
        <f t="shared" si="31"/>
        <v>0</v>
      </c>
      <c r="M93" s="60">
        <f t="shared" si="31"/>
        <v>0</v>
      </c>
      <c r="N93" s="60">
        <f t="shared" si="31"/>
        <v>0</v>
      </c>
      <c r="O93" s="60">
        <f t="shared" si="31"/>
        <v>0</v>
      </c>
      <c r="P93" s="60">
        <f t="shared" si="31"/>
        <v>0</v>
      </c>
      <c r="Q93" s="60">
        <f t="shared" si="31"/>
        <v>0</v>
      </c>
      <c r="R93" s="60">
        <f t="shared" si="31"/>
        <v>0</v>
      </c>
      <c r="S93" s="60">
        <f t="shared" si="31"/>
        <v>0</v>
      </c>
      <c r="T93" s="60">
        <f t="shared" si="31"/>
        <v>0</v>
      </c>
      <c r="U93" s="60">
        <f t="shared" si="31"/>
        <v>0</v>
      </c>
      <c r="V93" s="55"/>
      <c r="W93" s="55"/>
      <c r="X93" s="61"/>
      <c r="Y93" s="55"/>
      <c r="Z93" s="55"/>
      <c r="AA93" s="60">
        <f t="shared" ref="AA93" si="32">SUM(AA87:AA92)</f>
        <v>0</v>
      </c>
      <c r="AB93" s="51"/>
      <c r="AC93" s="55"/>
      <c r="AD93" s="53"/>
      <c r="AE93" s="60">
        <f>SUM(AE87:AE92)</f>
        <v>0</v>
      </c>
      <c r="AF93" s="60">
        <f t="shared" si="25"/>
        <v>0</v>
      </c>
      <c r="AG93" s="60">
        <f t="shared" si="26"/>
        <v>0</v>
      </c>
      <c r="AH93" s="60">
        <f t="shared" si="27"/>
        <v>0</v>
      </c>
      <c r="AI93" s="60">
        <f>SUM(AI87:AI92)</f>
        <v>0</v>
      </c>
      <c r="AJ93" s="60">
        <f>SUM(AJ87:AJ92)</f>
        <v>0</v>
      </c>
      <c r="AK93" s="60">
        <f>SUM(AK87:AK92)</f>
        <v>0</v>
      </c>
      <c r="AL93" s="60">
        <f>SUM(AL87:AL92)</f>
        <v>0</v>
      </c>
    </row>
    <row r="94" spans="2:51" s="30" customFormat="1">
      <c r="B94" s="393" t="s">
        <v>529</v>
      </c>
      <c r="C94" s="174"/>
      <c r="D94" s="299" t="s">
        <v>530</v>
      </c>
      <c r="E94" s="299"/>
      <c r="F94" s="299"/>
      <c r="G94" s="299"/>
      <c r="H94" s="60">
        <f t="shared" ref="H94:U94" si="33">SUM(H93,H86,H71,H58,H40)</f>
        <v>0</v>
      </c>
      <c r="I94" s="60">
        <f t="shared" si="33"/>
        <v>0</v>
      </c>
      <c r="J94" s="60">
        <f t="shared" si="33"/>
        <v>0</v>
      </c>
      <c r="K94" s="60">
        <f t="shared" si="33"/>
        <v>0</v>
      </c>
      <c r="L94" s="60">
        <f t="shared" si="33"/>
        <v>0</v>
      </c>
      <c r="M94" s="60">
        <f t="shared" si="33"/>
        <v>0</v>
      </c>
      <c r="N94" s="60">
        <f t="shared" si="33"/>
        <v>0</v>
      </c>
      <c r="O94" s="60">
        <f t="shared" si="33"/>
        <v>0</v>
      </c>
      <c r="P94" s="60">
        <f t="shared" si="33"/>
        <v>0</v>
      </c>
      <c r="Q94" s="60">
        <f t="shared" si="33"/>
        <v>0</v>
      </c>
      <c r="R94" s="60">
        <f t="shared" si="33"/>
        <v>0</v>
      </c>
      <c r="S94" s="60">
        <f t="shared" si="33"/>
        <v>0</v>
      </c>
      <c r="T94" s="60">
        <f t="shared" si="33"/>
        <v>0</v>
      </c>
      <c r="U94" s="60">
        <f t="shared" si="33"/>
        <v>0</v>
      </c>
      <c r="V94" s="55"/>
      <c r="W94" s="55"/>
      <c r="X94" s="61"/>
      <c r="Y94" s="55"/>
      <c r="Z94" s="55"/>
      <c r="AA94" s="60">
        <f>SUM(AA93,AA86,AA71,AA58,AA40)</f>
        <v>0</v>
      </c>
      <c r="AB94" s="51"/>
      <c r="AC94" s="55"/>
      <c r="AD94" s="55"/>
      <c r="AE94" s="60">
        <f>SUM(AE93,AE86,AE71,AE58,AE40)</f>
        <v>0</v>
      </c>
      <c r="AF94" s="60">
        <f t="shared" si="25"/>
        <v>0</v>
      </c>
      <c r="AG94" s="60">
        <f t="shared" si="26"/>
        <v>0</v>
      </c>
      <c r="AH94" s="60">
        <f t="shared" si="27"/>
        <v>0</v>
      </c>
      <c r="AI94" s="60">
        <f>SUM(AI93,AI86,AI71,AI58,AI40)</f>
        <v>0</v>
      </c>
      <c r="AJ94" s="60">
        <f>SUM(AJ93,AJ86,AJ71,AJ58,AJ40)</f>
        <v>0</v>
      </c>
      <c r="AK94" s="60">
        <f>SUM(AK93,AK86,AK71,AK58,AK40)</f>
        <v>0</v>
      </c>
      <c r="AL94" s="60">
        <f>SUM(AL93,AL86,AL71,AL58,AL40)</f>
        <v>0</v>
      </c>
    </row>
    <row r="95" spans="2:51"/>
    <row r="96" spans="2:51"/>
    <row r="97" spans="7:7"/>
    <row r="98" spans="7:7"/>
    <row r="99" spans="7:7">
      <c r="G99" s="13"/>
    </row>
  </sheetData>
  <mergeCells count="20">
    <mergeCell ref="D6:G6"/>
    <mergeCell ref="R8:S8"/>
    <mergeCell ref="H8:I8"/>
    <mergeCell ref="J8:K8"/>
    <mergeCell ref="L8:M8"/>
    <mergeCell ref="N8:O8"/>
    <mergeCell ref="P8:Q8"/>
    <mergeCell ref="H6:U6"/>
    <mergeCell ref="T8:U8"/>
    <mergeCell ref="D94:G94"/>
    <mergeCell ref="D40:G40"/>
    <mergeCell ref="D58:G58"/>
    <mergeCell ref="D71:G71"/>
    <mergeCell ref="D86:G86"/>
    <mergeCell ref="D93:G93"/>
    <mergeCell ref="AG6:AL6"/>
    <mergeCell ref="AG8:AH8"/>
    <mergeCell ref="AI8:AJ8"/>
    <mergeCell ref="AK8:AL8"/>
    <mergeCell ref="V6:AE6"/>
  </mergeCells>
  <phoneticPr fontId="10" type="noConversion"/>
  <pageMargins left="0.7" right="0.7" top="0.75" bottom="0.75" header="0.3" footer="0.3"/>
  <pageSetup paperSize="9" orientation="portrait" r:id="rId1"/>
  <headerFooter>
    <oddHeader>&amp;C&amp;"Calibri"&amp;7&amp;K000000 Client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4EC7-2D44-4911-923D-7C8A172E7913}">
  <dimension ref="A2:AQ181"/>
  <sheetViews>
    <sheetView zoomScaleNormal="100" workbookViewId="0">
      <selection sqref="A1:XFD1048576"/>
    </sheetView>
  </sheetViews>
  <sheetFormatPr defaultColWidth="9.140625" defaultRowHeight="14.45"/>
  <cols>
    <col min="1" max="1" width="8.85546875" style="167" customWidth="1"/>
    <col min="2" max="2" width="15.7109375" style="167" customWidth="1"/>
    <col min="3" max="3" width="10.28515625" style="167" customWidth="1"/>
    <col min="4" max="4" width="16" style="167" customWidth="1"/>
    <col min="5" max="5" width="24.85546875" style="167" customWidth="1"/>
    <col min="6" max="6" width="47.140625" style="167" bestFit="1" customWidth="1"/>
    <col min="7" max="7" width="31.85546875" style="167" bestFit="1" customWidth="1"/>
    <col min="8" max="13" width="11.85546875" style="167" customWidth="1"/>
    <col min="14" max="15" width="20.5703125" style="167" customWidth="1"/>
    <col min="16" max="42" width="11.85546875" style="167" customWidth="1"/>
    <col min="43" max="16384" width="9.140625" style="167"/>
  </cols>
  <sheetData>
    <row r="2" spans="2:43" ht="26.1">
      <c r="B2" s="198" t="s">
        <v>0</v>
      </c>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row>
    <row r="4" spans="2:43" ht="26.1">
      <c r="B4" s="199" t="s">
        <v>531</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row>
    <row r="6" spans="2:43" s="168" customFormat="1">
      <c r="B6" s="12"/>
      <c r="C6" s="12"/>
      <c r="D6" s="328" t="s">
        <v>309</v>
      </c>
      <c r="E6" s="328"/>
      <c r="F6" s="328"/>
      <c r="G6" s="329"/>
      <c r="H6" s="303" t="s">
        <v>532</v>
      </c>
      <c r="I6" s="303"/>
      <c r="J6" s="303"/>
      <c r="K6" s="303"/>
      <c r="L6" s="303"/>
      <c r="M6" s="303"/>
      <c r="N6" s="303"/>
      <c r="O6" s="303"/>
      <c r="P6" s="303"/>
      <c r="Q6" s="303"/>
      <c r="R6" s="303"/>
      <c r="S6" s="303"/>
      <c r="T6" s="303"/>
      <c r="U6" s="303"/>
      <c r="V6" s="303"/>
      <c r="W6" s="303"/>
      <c r="X6" s="303"/>
      <c r="Y6" s="303"/>
      <c r="Z6" s="303"/>
      <c r="AA6" s="303"/>
      <c r="AB6" s="303"/>
      <c r="AC6" s="303"/>
      <c r="AD6" s="390"/>
      <c r="AE6" s="303" t="s">
        <v>533</v>
      </c>
      <c r="AF6" s="303"/>
      <c r="AG6" s="303"/>
      <c r="AH6" s="303"/>
      <c r="AI6" s="303"/>
      <c r="AJ6" s="303"/>
      <c r="AK6" s="303"/>
      <c r="AL6" s="303"/>
      <c r="AM6" s="303"/>
      <c r="AN6" s="303"/>
      <c r="AO6" s="303"/>
      <c r="AP6" s="303"/>
      <c r="AQ6" s="40"/>
    </row>
    <row r="7" spans="2:43" s="168" customFormat="1">
      <c r="B7" s="41" t="s">
        <v>3</v>
      </c>
      <c r="C7" s="395"/>
      <c r="D7" s="395"/>
      <c r="E7" s="395"/>
      <c r="F7" s="395"/>
      <c r="G7" s="396"/>
      <c r="H7" s="42">
        <v>1</v>
      </c>
      <c r="I7" s="42">
        <v>2</v>
      </c>
      <c r="J7" s="42">
        <v>3</v>
      </c>
      <c r="K7" s="42">
        <v>4</v>
      </c>
      <c r="L7" s="42">
        <v>5</v>
      </c>
      <c r="M7" s="42">
        <v>6</v>
      </c>
      <c r="N7" s="42">
        <v>7</v>
      </c>
      <c r="O7" s="42">
        <v>8</v>
      </c>
      <c r="P7" s="42">
        <v>9</v>
      </c>
      <c r="Q7" s="42">
        <v>10</v>
      </c>
      <c r="R7" s="42">
        <v>11</v>
      </c>
      <c r="S7" s="42">
        <v>12</v>
      </c>
      <c r="T7" s="42">
        <v>13</v>
      </c>
      <c r="U7" s="42">
        <v>14</v>
      </c>
      <c r="V7" s="42">
        <v>15</v>
      </c>
      <c r="W7" s="42">
        <v>16</v>
      </c>
      <c r="X7" s="42">
        <v>17</v>
      </c>
      <c r="Y7" s="42">
        <v>18</v>
      </c>
      <c r="Z7" s="42">
        <v>19</v>
      </c>
      <c r="AA7" s="42">
        <v>20</v>
      </c>
      <c r="AB7" s="42">
        <v>21</v>
      </c>
      <c r="AC7" s="42">
        <v>22</v>
      </c>
      <c r="AD7" s="42">
        <v>23</v>
      </c>
      <c r="AE7" s="397">
        <v>24</v>
      </c>
      <c r="AF7" s="397">
        <v>25</v>
      </c>
      <c r="AG7" s="397">
        <v>26</v>
      </c>
      <c r="AH7" s="397">
        <v>27</v>
      </c>
      <c r="AI7" s="397">
        <v>28</v>
      </c>
      <c r="AJ7" s="397">
        <v>29</v>
      </c>
      <c r="AK7" s="397">
        <v>30</v>
      </c>
      <c r="AL7" s="397">
        <v>31</v>
      </c>
      <c r="AM7" s="397">
        <v>32</v>
      </c>
      <c r="AN7" s="397">
        <v>33</v>
      </c>
      <c r="AO7" s="397">
        <v>34</v>
      </c>
      <c r="AP7" s="397">
        <v>35</v>
      </c>
      <c r="AQ7" s="40"/>
    </row>
    <row r="8" spans="2:43" s="168" customFormat="1" ht="29.1">
      <c r="B8" s="398" t="s">
        <v>4</v>
      </c>
      <c r="C8" s="165" t="s">
        <v>534</v>
      </c>
      <c r="D8" s="330" t="s">
        <v>535</v>
      </c>
      <c r="E8" s="399"/>
      <c r="F8" s="399"/>
      <c r="G8" s="400"/>
      <c r="H8" s="310" t="s">
        <v>536</v>
      </c>
      <c r="I8" s="311"/>
      <c r="J8" s="311"/>
      <c r="K8" s="311"/>
      <c r="L8" s="312"/>
      <c r="M8" s="313" t="s">
        <v>327</v>
      </c>
      <c r="N8" s="301" t="s">
        <v>537</v>
      </c>
      <c r="O8" s="301"/>
      <c r="P8" s="310" t="s">
        <v>538</v>
      </c>
      <c r="Q8" s="311"/>
      <c r="R8" s="311"/>
      <c r="S8" s="311"/>
      <c r="T8" s="312"/>
      <c r="U8" s="313" t="s">
        <v>327</v>
      </c>
      <c r="V8" s="331" t="s">
        <v>539</v>
      </c>
      <c r="W8" s="401"/>
      <c r="X8" s="402"/>
      <c r="Y8" s="310" t="s">
        <v>540</v>
      </c>
      <c r="Z8" s="311"/>
      <c r="AA8" s="311"/>
      <c r="AB8" s="311"/>
      <c r="AC8" s="312"/>
      <c r="AD8" s="313" t="s">
        <v>327</v>
      </c>
      <c r="AE8" s="310" t="s">
        <v>541</v>
      </c>
      <c r="AF8" s="311"/>
      <c r="AG8" s="311"/>
      <c r="AH8" s="311"/>
      <c r="AI8" s="312"/>
      <c r="AJ8" s="313" t="s">
        <v>327</v>
      </c>
      <c r="AK8" s="310" t="s">
        <v>542</v>
      </c>
      <c r="AL8" s="311"/>
      <c r="AM8" s="311"/>
      <c r="AN8" s="311"/>
      <c r="AO8" s="312"/>
      <c r="AP8" s="313" t="s">
        <v>327</v>
      </c>
      <c r="AQ8" s="40"/>
    </row>
    <row r="9" spans="2:43" s="169" customFormat="1">
      <c r="B9" s="177"/>
      <c r="C9" s="177"/>
      <c r="D9" s="213" t="s">
        <v>142</v>
      </c>
      <c r="E9" s="213" t="s">
        <v>314</v>
      </c>
      <c r="F9" s="213" t="s">
        <v>315</v>
      </c>
      <c r="G9" s="213" t="s">
        <v>316</v>
      </c>
      <c r="H9" s="42" t="s">
        <v>543</v>
      </c>
      <c r="I9" s="42" t="s">
        <v>544</v>
      </c>
      <c r="J9" s="42" t="s">
        <v>545</v>
      </c>
      <c r="K9" s="42" t="s">
        <v>546</v>
      </c>
      <c r="L9" s="42" t="s">
        <v>547</v>
      </c>
      <c r="M9" s="314"/>
      <c r="N9" s="42" t="s">
        <v>334</v>
      </c>
      <c r="O9" s="276" t="s">
        <v>335</v>
      </c>
      <c r="P9" s="42" t="s">
        <v>543</v>
      </c>
      <c r="Q9" s="42" t="s">
        <v>544</v>
      </c>
      <c r="R9" s="42" t="s">
        <v>545</v>
      </c>
      <c r="S9" s="42" t="s">
        <v>546</v>
      </c>
      <c r="T9" s="42" t="s">
        <v>547</v>
      </c>
      <c r="U9" s="314"/>
      <c r="V9" s="42" t="s">
        <v>14</v>
      </c>
      <c r="W9" s="42" t="s">
        <v>15</v>
      </c>
      <c r="X9" s="42" t="s">
        <v>16</v>
      </c>
      <c r="Y9" s="42" t="s">
        <v>543</v>
      </c>
      <c r="Z9" s="42" t="s">
        <v>544</v>
      </c>
      <c r="AA9" s="42" t="s">
        <v>545</v>
      </c>
      <c r="AB9" s="42" t="s">
        <v>546</v>
      </c>
      <c r="AC9" s="42" t="s">
        <v>547</v>
      </c>
      <c r="AD9" s="314"/>
      <c r="AE9" s="42" t="s">
        <v>543</v>
      </c>
      <c r="AF9" s="42" t="s">
        <v>544</v>
      </c>
      <c r="AG9" s="42" t="s">
        <v>545</v>
      </c>
      <c r="AH9" s="42" t="s">
        <v>546</v>
      </c>
      <c r="AI9" s="42" t="s">
        <v>547</v>
      </c>
      <c r="AJ9" s="314"/>
      <c r="AK9" s="42" t="s">
        <v>543</v>
      </c>
      <c r="AL9" s="42" t="s">
        <v>544</v>
      </c>
      <c r="AM9" s="42" t="s">
        <v>545</v>
      </c>
      <c r="AN9" s="42" t="s">
        <v>546</v>
      </c>
      <c r="AO9" s="42" t="s">
        <v>547</v>
      </c>
      <c r="AP9" s="314"/>
      <c r="AQ9" s="394"/>
    </row>
    <row r="10" spans="2:43">
      <c r="B10" s="49" t="s">
        <v>361</v>
      </c>
      <c r="C10" s="49" t="s">
        <v>360</v>
      </c>
      <c r="D10" s="327" t="s">
        <v>338</v>
      </c>
      <c r="E10" s="327" t="s">
        <v>548</v>
      </c>
      <c r="F10" s="327" t="s">
        <v>549</v>
      </c>
      <c r="G10" s="228" t="s">
        <v>550</v>
      </c>
      <c r="H10" s="204"/>
      <c r="I10" s="205"/>
      <c r="J10" s="205"/>
      <c r="K10" s="205"/>
      <c r="L10" s="205"/>
      <c r="M10" s="200"/>
      <c r="N10" s="195">
        <f>'3a. Maintenance Expenditure'!T18</f>
        <v>0</v>
      </c>
      <c r="O10" s="195">
        <f>'3a. Maintenance Expenditure'!U18</f>
        <v>0</v>
      </c>
      <c r="P10" s="205"/>
      <c r="Q10" s="205"/>
      <c r="R10" s="205"/>
      <c r="S10" s="205"/>
      <c r="T10" s="205"/>
      <c r="U10" s="200"/>
      <c r="V10" s="209"/>
      <c r="W10" s="209"/>
      <c r="X10" s="209"/>
      <c r="Y10" s="205"/>
      <c r="Z10" s="205"/>
      <c r="AA10" s="205"/>
      <c r="AB10" s="205"/>
      <c r="AC10" s="205"/>
      <c r="AD10" s="200"/>
      <c r="AE10" s="205"/>
      <c r="AF10" s="205"/>
      <c r="AG10" s="205"/>
      <c r="AH10" s="205"/>
      <c r="AI10" s="205"/>
      <c r="AJ10" s="200"/>
      <c r="AK10" s="205"/>
      <c r="AL10" s="205"/>
      <c r="AM10" s="205"/>
      <c r="AN10" s="205"/>
      <c r="AO10" s="205"/>
      <c r="AP10" s="200"/>
      <c r="AQ10" s="394"/>
    </row>
    <row r="11" spans="2:43">
      <c r="B11" s="49" t="s">
        <v>364</v>
      </c>
      <c r="C11" s="49" t="s">
        <v>363</v>
      </c>
      <c r="D11" s="403"/>
      <c r="E11" s="403"/>
      <c r="F11" s="404"/>
      <c r="G11" s="228" t="s">
        <v>344</v>
      </c>
      <c r="H11" s="205"/>
      <c r="I11" s="205"/>
      <c r="J11" s="205"/>
      <c r="K11" s="205"/>
      <c r="L11" s="205"/>
      <c r="M11" s="200"/>
      <c r="N11" s="195">
        <f>'3a. Maintenance Expenditure'!T19</f>
        <v>0</v>
      </c>
      <c r="O11" s="195">
        <f>'3a. Maintenance Expenditure'!U19</f>
        <v>0</v>
      </c>
      <c r="P11" s="205"/>
      <c r="Q11" s="205"/>
      <c r="R11" s="205"/>
      <c r="S11" s="205"/>
      <c r="T11" s="205"/>
      <c r="U11" s="200"/>
      <c r="V11" s="209"/>
      <c r="W11" s="209"/>
      <c r="X11" s="209"/>
      <c r="Y11" s="205"/>
      <c r="Z11" s="205"/>
      <c r="AA11" s="205"/>
      <c r="AB11" s="205"/>
      <c r="AC11" s="205"/>
      <c r="AD11" s="200"/>
      <c r="AE11" s="205"/>
      <c r="AF11" s="205"/>
      <c r="AG11" s="205"/>
      <c r="AH11" s="205"/>
      <c r="AI11" s="205"/>
      <c r="AJ11" s="200"/>
      <c r="AK11" s="205"/>
      <c r="AL11" s="205"/>
      <c r="AM11" s="205"/>
      <c r="AN11" s="205"/>
      <c r="AO11" s="205"/>
      <c r="AP11" s="200"/>
      <c r="AQ11" s="394"/>
    </row>
    <row r="12" spans="2:43">
      <c r="B12" s="49" t="s">
        <v>337</v>
      </c>
      <c r="C12" s="49" t="s">
        <v>336</v>
      </c>
      <c r="D12" s="403"/>
      <c r="E12" s="403"/>
      <c r="F12" s="327" t="s">
        <v>340</v>
      </c>
      <c r="G12" s="228" t="s">
        <v>550</v>
      </c>
      <c r="H12" s="205"/>
      <c r="I12" s="205"/>
      <c r="J12" s="205"/>
      <c r="K12" s="205"/>
      <c r="L12" s="205"/>
      <c r="M12" s="200"/>
      <c r="N12" s="195">
        <f>'3a. Maintenance Expenditure'!T10</f>
        <v>0</v>
      </c>
      <c r="O12" s="195">
        <f>'3a. Maintenance Expenditure'!U10</f>
        <v>0</v>
      </c>
      <c r="P12" s="205"/>
      <c r="Q12" s="205"/>
      <c r="R12" s="205"/>
      <c r="S12" s="205"/>
      <c r="T12" s="205"/>
      <c r="U12" s="200"/>
      <c r="V12" s="209"/>
      <c r="W12" s="209"/>
      <c r="X12" s="209"/>
      <c r="Y12" s="205"/>
      <c r="Z12" s="205"/>
      <c r="AA12" s="205"/>
      <c r="AB12" s="205"/>
      <c r="AC12" s="205"/>
      <c r="AD12" s="200"/>
      <c r="AE12" s="205"/>
      <c r="AF12" s="205"/>
      <c r="AG12" s="205"/>
      <c r="AH12" s="205"/>
      <c r="AI12" s="205"/>
      <c r="AJ12" s="200"/>
      <c r="AK12" s="205"/>
      <c r="AL12" s="205"/>
      <c r="AM12" s="205"/>
      <c r="AN12" s="205"/>
      <c r="AO12" s="205"/>
      <c r="AP12" s="200"/>
      <c r="AQ12" s="394"/>
    </row>
    <row r="13" spans="2:43">
      <c r="B13" s="49" t="s">
        <v>343</v>
      </c>
      <c r="C13" s="49" t="s">
        <v>342</v>
      </c>
      <c r="D13" s="403"/>
      <c r="E13" s="404"/>
      <c r="F13" s="404"/>
      <c r="G13" s="228" t="s">
        <v>344</v>
      </c>
      <c r="H13" s="205"/>
      <c r="I13" s="205"/>
      <c r="J13" s="205"/>
      <c r="K13" s="205"/>
      <c r="L13" s="205"/>
      <c r="M13" s="200"/>
      <c r="N13" s="195">
        <f>'3a. Maintenance Expenditure'!T11</f>
        <v>0</v>
      </c>
      <c r="O13" s="195">
        <f>'3a. Maintenance Expenditure'!U11</f>
        <v>0</v>
      </c>
      <c r="P13" s="205"/>
      <c r="Q13" s="205"/>
      <c r="R13" s="205"/>
      <c r="S13" s="205"/>
      <c r="T13" s="205"/>
      <c r="U13" s="200"/>
      <c r="V13" s="209"/>
      <c r="W13" s="209"/>
      <c r="X13" s="209"/>
      <c r="Y13" s="205"/>
      <c r="Z13" s="205"/>
      <c r="AA13" s="205"/>
      <c r="AB13" s="205"/>
      <c r="AC13" s="205"/>
      <c r="AD13" s="200"/>
      <c r="AE13" s="205"/>
      <c r="AF13" s="205"/>
      <c r="AG13" s="205"/>
      <c r="AH13" s="205"/>
      <c r="AI13" s="205"/>
      <c r="AJ13" s="200"/>
      <c r="AK13" s="205"/>
      <c r="AL13" s="205"/>
      <c r="AM13" s="205"/>
      <c r="AN13" s="205"/>
      <c r="AO13" s="205"/>
      <c r="AP13" s="200"/>
      <c r="AQ13" s="394"/>
    </row>
    <row r="14" spans="2:43">
      <c r="B14" s="49" t="s">
        <v>366</v>
      </c>
      <c r="C14" s="49" t="s">
        <v>365</v>
      </c>
      <c r="D14" s="403"/>
      <c r="E14" s="327" t="s">
        <v>551</v>
      </c>
      <c r="F14" s="327" t="s">
        <v>552</v>
      </c>
      <c r="G14" s="228" t="s">
        <v>550</v>
      </c>
      <c r="H14" s="205"/>
      <c r="I14" s="205"/>
      <c r="J14" s="205"/>
      <c r="K14" s="205"/>
      <c r="L14" s="205"/>
      <c r="M14" s="200"/>
      <c r="N14" s="195">
        <f>'3a. Maintenance Expenditure'!T20</f>
        <v>0</v>
      </c>
      <c r="O14" s="195">
        <f>'3a. Maintenance Expenditure'!U20</f>
        <v>0</v>
      </c>
      <c r="P14" s="205"/>
      <c r="Q14" s="205"/>
      <c r="R14" s="205"/>
      <c r="S14" s="205"/>
      <c r="T14" s="205"/>
      <c r="U14" s="200"/>
      <c r="V14" s="209"/>
      <c r="W14" s="209"/>
      <c r="X14" s="209"/>
      <c r="Y14" s="205"/>
      <c r="Z14" s="205"/>
      <c r="AA14" s="205"/>
      <c r="AB14" s="205"/>
      <c r="AC14" s="205"/>
      <c r="AD14" s="200"/>
      <c r="AE14" s="205"/>
      <c r="AF14" s="205"/>
      <c r="AG14" s="205"/>
      <c r="AH14" s="205"/>
      <c r="AI14" s="205"/>
      <c r="AJ14" s="200"/>
      <c r="AK14" s="205"/>
      <c r="AL14" s="205"/>
      <c r="AM14" s="205"/>
      <c r="AN14" s="205"/>
      <c r="AO14" s="205"/>
      <c r="AP14" s="200"/>
      <c r="AQ14" s="394"/>
    </row>
    <row r="15" spans="2:43">
      <c r="B15" s="49" t="s">
        <v>369</v>
      </c>
      <c r="C15" s="49" t="s">
        <v>368</v>
      </c>
      <c r="D15" s="403"/>
      <c r="E15" s="404"/>
      <c r="F15" s="404"/>
      <c r="G15" s="228" t="s">
        <v>344</v>
      </c>
      <c r="H15" s="205"/>
      <c r="I15" s="205"/>
      <c r="J15" s="205"/>
      <c r="K15" s="205"/>
      <c r="L15" s="205"/>
      <c r="M15" s="200"/>
      <c r="N15" s="195">
        <f>'3a. Maintenance Expenditure'!T21</f>
        <v>0</v>
      </c>
      <c r="O15" s="195">
        <f>'3a. Maintenance Expenditure'!U21</f>
        <v>0</v>
      </c>
      <c r="P15" s="205"/>
      <c r="Q15" s="205"/>
      <c r="R15" s="205"/>
      <c r="S15" s="205"/>
      <c r="T15" s="205"/>
      <c r="U15" s="200"/>
      <c r="V15" s="209"/>
      <c r="W15" s="209"/>
      <c r="X15" s="209"/>
      <c r="Y15" s="205"/>
      <c r="Z15" s="205"/>
      <c r="AA15" s="205"/>
      <c r="AB15" s="205"/>
      <c r="AC15" s="205"/>
      <c r="AD15" s="200"/>
      <c r="AE15" s="205"/>
      <c r="AF15" s="205"/>
      <c r="AG15" s="205"/>
      <c r="AH15" s="205"/>
      <c r="AI15" s="205"/>
      <c r="AJ15" s="200"/>
      <c r="AK15" s="205"/>
      <c r="AL15" s="205"/>
      <c r="AM15" s="205"/>
      <c r="AN15" s="205"/>
      <c r="AO15" s="205"/>
      <c r="AP15" s="200"/>
      <c r="AQ15" s="394"/>
    </row>
    <row r="16" spans="2:43">
      <c r="B16" s="49" t="s">
        <v>371</v>
      </c>
      <c r="C16" s="49" t="s">
        <v>370</v>
      </c>
      <c r="D16" s="403"/>
      <c r="E16" s="327" t="s">
        <v>553</v>
      </c>
      <c r="F16" s="327" t="s">
        <v>373</v>
      </c>
      <c r="G16" s="228" t="s">
        <v>550</v>
      </c>
      <c r="H16" s="205"/>
      <c r="I16" s="205"/>
      <c r="J16" s="205"/>
      <c r="K16" s="205"/>
      <c r="L16" s="205"/>
      <c r="M16" s="200"/>
      <c r="N16" s="195">
        <f>'3a. Maintenance Expenditure'!T22</f>
        <v>0</v>
      </c>
      <c r="O16" s="195">
        <f>'3a. Maintenance Expenditure'!U22</f>
        <v>0</v>
      </c>
      <c r="P16" s="205"/>
      <c r="Q16" s="205"/>
      <c r="R16" s="205"/>
      <c r="S16" s="205"/>
      <c r="T16" s="205"/>
      <c r="U16" s="200"/>
      <c r="V16" s="209"/>
      <c r="W16" s="209"/>
      <c r="X16" s="209"/>
      <c r="Y16" s="205"/>
      <c r="Z16" s="205"/>
      <c r="AA16" s="205"/>
      <c r="AB16" s="205"/>
      <c r="AC16" s="205"/>
      <c r="AD16" s="200"/>
      <c r="AE16" s="205"/>
      <c r="AF16" s="205"/>
      <c r="AG16" s="205"/>
      <c r="AH16" s="205"/>
      <c r="AI16" s="205"/>
      <c r="AJ16" s="200"/>
      <c r="AK16" s="205"/>
      <c r="AL16" s="205"/>
      <c r="AM16" s="205"/>
      <c r="AN16" s="205"/>
      <c r="AO16" s="205"/>
      <c r="AP16" s="200"/>
      <c r="AQ16" s="394"/>
    </row>
    <row r="17" spans="1:43">
      <c r="A17" s="394"/>
      <c r="B17" s="49" t="s">
        <v>375</v>
      </c>
      <c r="C17" s="49" t="s">
        <v>374</v>
      </c>
      <c r="D17" s="403"/>
      <c r="E17" s="403"/>
      <c r="F17" s="404"/>
      <c r="G17" s="228" t="s">
        <v>344</v>
      </c>
      <c r="H17" s="205"/>
      <c r="I17" s="205"/>
      <c r="J17" s="205"/>
      <c r="K17" s="205"/>
      <c r="L17" s="205"/>
      <c r="M17" s="200"/>
      <c r="N17" s="195">
        <f>'3a. Maintenance Expenditure'!T23</f>
        <v>0</v>
      </c>
      <c r="O17" s="195">
        <f>'3a. Maintenance Expenditure'!U23</f>
        <v>0</v>
      </c>
      <c r="P17" s="205"/>
      <c r="Q17" s="205"/>
      <c r="R17" s="205"/>
      <c r="S17" s="205"/>
      <c r="T17" s="205"/>
      <c r="U17" s="200"/>
      <c r="V17" s="209"/>
      <c r="W17" s="209"/>
      <c r="X17" s="209"/>
      <c r="Y17" s="205"/>
      <c r="Z17" s="205"/>
      <c r="AA17" s="205"/>
      <c r="AB17" s="205"/>
      <c r="AC17" s="205"/>
      <c r="AD17" s="200"/>
      <c r="AE17" s="205"/>
      <c r="AF17" s="205"/>
      <c r="AG17" s="205"/>
      <c r="AH17" s="205"/>
      <c r="AI17" s="205"/>
      <c r="AJ17" s="200"/>
      <c r="AK17" s="205"/>
      <c r="AL17" s="205"/>
      <c r="AM17" s="205"/>
      <c r="AN17" s="205"/>
      <c r="AO17" s="205"/>
      <c r="AP17" s="200"/>
      <c r="AQ17" s="394"/>
    </row>
    <row r="18" spans="1:43" s="170" customFormat="1">
      <c r="A18" s="394"/>
      <c r="B18" s="405" t="s">
        <v>554</v>
      </c>
      <c r="C18" s="49" t="s">
        <v>376</v>
      </c>
      <c r="D18" s="403"/>
      <c r="E18" s="403"/>
      <c r="F18" s="327" t="s">
        <v>378</v>
      </c>
      <c r="G18" s="327" t="s">
        <v>550</v>
      </c>
      <c r="H18" s="304"/>
      <c r="I18" s="304"/>
      <c r="J18" s="304"/>
      <c r="K18" s="304"/>
      <c r="L18" s="304"/>
      <c r="M18" s="307"/>
      <c r="N18" s="318">
        <f>'3a. Maintenance Expenditure'!T24+'3a. Maintenance Expenditure'!T25</f>
        <v>0</v>
      </c>
      <c r="O18" s="318">
        <f>'3a. Maintenance Expenditure'!U24+'3a. Maintenance Expenditure'!U25</f>
        <v>0</v>
      </c>
      <c r="P18" s="304"/>
      <c r="Q18" s="304"/>
      <c r="R18" s="304"/>
      <c r="S18" s="304"/>
      <c r="T18" s="304"/>
      <c r="U18" s="307"/>
      <c r="V18" s="324"/>
      <c r="W18" s="324"/>
      <c r="X18" s="324"/>
      <c r="Y18" s="304"/>
      <c r="Z18" s="304"/>
      <c r="AA18" s="304"/>
      <c r="AB18" s="304"/>
      <c r="AC18" s="304"/>
      <c r="AD18" s="307"/>
      <c r="AE18" s="304"/>
      <c r="AF18" s="304"/>
      <c r="AG18" s="304"/>
      <c r="AH18" s="304"/>
      <c r="AI18" s="304"/>
      <c r="AJ18" s="307"/>
      <c r="AK18" s="304"/>
      <c r="AL18" s="304"/>
      <c r="AM18" s="304"/>
      <c r="AN18" s="304"/>
      <c r="AO18" s="304"/>
      <c r="AP18" s="307"/>
      <c r="AQ18" s="394"/>
    </row>
    <row r="19" spans="1:43" s="170" customFormat="1">
      <c r="A19" s="394"/>
      <c r="B19" s="406"/>
      <c r="C19" s="49" t="s">
        <v>380</v>
      </c>
      <c r="D19" s="403"/>
      <c r="E19" s="403"/>
      <c r="F19" s="403"/>
      <c r="G19" s="407"/>
      <c r="H19" s="306"/>
      <c r="I19" s="306"/>
      <c r="J19" s="306"/>
      <c r="K19" s="306"/>
      <c r="L19" s="306"/>
      <c r="M19" s="309"/>
      <c r="N19" s="319"/>
      <c r="O19" s="319"/>
      <c r="P19" s="306"/>
      <c r="Q19" s="306"/>
      <c r="R19" s="306"/>
      <c r="S19" s="306"/>
      <c r="T19" s="306"/>
      <c r="U19" s="309"/>
      <c r="V19" s="326"/>
      <c r="W19" s="326"/>
      <c r="X19" s="326"/>
      <c r="Y19" s="306"/>
      <c r="Z19" s="306"/>
      <c r="AA19" s="306"/>
      <c r="AB19" s="306"/>
      <c r="AC19" s="306"/>
      <c r="AD19" s="309"/>
      <c r="AE19" s="306"/>
      <c r="AF19" s="306"/>
      <c r="AG19" s="306"/>
      <c r="AH19" s="306"/>
      <c r="AI19" s="306"/>
      <c r="AJ19" s="309"/>
      <c r="AK19" s="306"/>
      <c r="AL19" s="306"/>
      <c r="AM19" s="306"/>
      <c r="AN19" s="306"/>
      <c r="AO19" s="306"/>
      <c r="AP19" s="309"/>
      <c r="AQ19" s="394"/>
    </row>
    <row r="20" spans="1:43" s="170" customFormat="1">
      <c r="A20" s="394"/>
      <c r="B20" s="405" t="s">
        <v>555</v>
      </c>
      <c r="C20" s="49" t="s">
        <v>376</v>
      </c>
      <c r="D20" s="403"/>
      <c r="E20" s="403"/>
      <c r="F20" s="403"/>
      <c r="G20" s="327" t="s">
        <v>344</v>
      </c>
      <c r="H20" s="304"/>
      <c r="I20" s="304"/>
      <c r="J20" s="304"/>
      <c r="K20" s="304"/>
      <c r="L20" s="304"/>
      <c r="M20" s="307"/>
      <c r="N20" s="319"/>
      <c r="O20" s="319"/>
      <c r="P20" s="304"/>
      <c r="Q20" s="304"/>
      <c r="R20" s="304"/>
      <c r="S20" s="304"/>
      <c r="T20" s="304"/>
      <c r="U20" s="307"/>
      <c r="V20" s="324"/>
      <c r="W20" s="324"/>
      <c r="X20" s="324"/>
      <c r="Y20" s="304"/>
      <c r="Z20" s="304"/>
      <c r="AA20" s="304"/>
      <c r="AB20" s="304"/>
      <c r="AC20" s="304"/>
      <c r="AD20" s="307"/>
      <c r="AE20" s="304"/>
      <c r="AF20" s="304"/>
      <c r="AG20" s="304"/>
      <c r="AH20" s="304"/>
      <c r="AI20" s="304"/>
      <c r="AJ20" s="307"/>
      <c r="AK20" s="304"/>
      <c r="AL20" s="304"/>
      <c r="AM20" s="304"/>
      <c r="AN20" s="304"/>
      <c r="AO20" s="304"/>
      <c r="AP20" s="307"/>
      <c r="AQ20" s="394"/>
    </row>
    <row r="21" spans="1:43" s="170" customFormat="1">
      <c r="A21" s="394"/>
      <c r="B21" s="406"/>
      <c r="C21" s="49" t="s">
        <v>380</v>
      </c>
      <c r="D21" s="403"/>
      <c r="E21" s="403"/>
      <c r="F21" s="404"/>
      <c r="G21" s="407"/>
      <c r="H21" s="306"/>
      <c r="I21" s="306"/>
      <c r="J21" s="306"/>
      <c r="K21" s="306"/>
      <c r="L21" s="306"/>
      <c r="M21" s="309"/>
      <c r="N21" s="320"/>
      <c r="O21" s="320"/>
      <c r="P21" s="306"/>
      <c r="Q21" s="306"/>
      <c r="R21" s="306"/>
      <c r="S21" s="306"/>
      <c r="T21" s="306"/>
      <c r="U21" s="309"/>
      <c r="V21" s="326"/>
      <c r="W21" s="326"/>
      <c r="X21" s="326"/>
      <c r="Y21" s="306"/>
      <c r="Z21" s="306"/>
      <c r="AA21" s="306"/>
      <c r="AB21" s="306"/>
      <c r="AC21" s="306"/>
      <c r="AD21" s="309"/>
      <c r="AE21" s="306"/>
      <c r="AF21" s="306"/>
      <c r="AG21" s="306"/>
      <c r="AH21" s="306"/>
      <c r="AI21" s="306"/>
      <c r="AJ21" s="309"/>
      <c r="AK21" s="306"/>
      <c r="AL21" s="306"/>
      <c r="AM21" s="306"/>
      <c r="AN21" s="306"/>
      <c r="AO21" s="306"/>
      <c r="AP21" s="309"/>
      <c r="AQ21" s="394"/>
    </row>
    <row r="22" spans="1:43">
      <c r="A22" s="394"/>
      <c r="B22" s="405" t="s">
        <v>383</v>
      </c>
      <c r="C22" s="49" t="s">
        <v>382</v>
      </c>
      <c r="D22" s="403"/>
      <c r="E22" s="403"/>
      <c r="F22" s="327" t="s">
        <v>556</v>
      </c>
      <c r="G22" s="327" t="s">
        <v>557</v>
      </c>
      <c r="H22" s="304"/>
      <c r="I22" s="304"/>
      <c r="J22" s="304"/>
      <c r="K22" s="304"/>
      <c r="L22" s="304"/>
      <c r="M22" s="307"/>
      <c r="N22" s="318">
        <f>'3a. Maintenance Expenditure'!T26+'3a. Maintenance Expenditure'!T27</f>
        <v>0</v>
      </c>
      <c r="O22" s="318">
        <f>'3a. Maintenance Expenditure'!U26+'3a. Maintenance Expenditure'!U27</f>
        <v>0</v>
      </c>
      <c r="P22" s="304"/>
      <c r="Q22" s="304"/>
      <c r="R22" s="304"/>
      <c r="S22" s="304"/>
      <c r="T22" s="304"/>
      <c r="U22" s="307"/>
      <c r="V22" s="324"/>
      <c r="W22" s="324"/>
      <c r="X22" s="324"/>
      <c r="Y22" s="304"/>
      <c r="Z22" s="304"/>
      <c r="AA22" s="304"/>
      <c r="AB22" s="304"/>
      <c r="AC22" s="304"/>
      <c r="AD22" s="307"/>
      <c r="AE22" s="304"/>
      <c r="AF22" s="304"/>
      <c r="AG22" s="304"/>
      <c r="AH22" s="304"/>
      <c r="AI22" s="304"/>
      <c r="AJ22" s="307"/>
      <c r="AK22" s="304"/>
      <c r="AL22" s="304"/>
      <c r="AM22" s="304"/>
      <c r="AN22" s="304"/>
      <c r="AO22" s="304"/>
      <c r="AP22" s="307"/>
      <c r="AQ22" s="394"/>
    </row>
    <row r="23" spans="1:43">
      <c r="A23" s="394"/>
      <c r="B23" s="406"/>
      <c r="C23" s="49" t="s">
        <v>386</v>
      </c>
      <c r="D23" s="403"/>
      <c r="E23" s="403"/>
      <c r="F23" s="407"/>
      <c r="G23" s="407"/>
      <c r="H23" s="306"/>
      <c r="I23" s="306"/>
      <c r="J23" s="306"/>
      <c r="K23" s="306"/>
      <c r="L23" s="306"/>
      <c r="M23" s="309"/>
      <c r="N23" s="320"/>
      <c r="O23" s="320"/>
      <c r="P23" s="306"/>
      <c r="Q23" s="306"/>
      <c r="R23" s="306"/>
      <c r="S23" s="306"/>
      <c r="T23" s="306"/>
      <c r="U23" s="309"/>
      <c r="V23" s="326"/>
      <c r="W23" s="326"/>
      <c r="X23" s="326"/>
      <c r="Y23" s="306"/>
      <c r="Z23" s="306"/>
      <c r="AA23" s="306"/>
      <c r="AB23" s="306"/>
      <c r="AC23" s="306"/>
      <c r="AD23" s="309"/>
      <c r="AE23" s="306"/>
      <c r="AF23" s="306"/>
      <c r="AG23" s="306"/>
      <c r="AH23" s="306"/>
      <c r="AI23" s="306"/>
      <c r="AJ23" s="309"/>
      <c r="AK23" s="306"/>
      <c r="AL23" s="306"/>
      <c r="AM23" s="306"/>
      <c r="AN23" s="306"/>
      <c r="AO23" s="306"/>
      <c r="AP23" s="309"/>
      <c r="AQ23" s="394"/>
    </row>
    <row r="24" spans="1:43">
      <c r="A24" s="394"/>
      <c r="B24" s="49" t="s">
        <v>389</v>
      </c>
      <c r="C24" s="49" t="s">
        <v>388</v>
      </c>
      <c r="D24" s="403"/>
      <c r="E24" s="403"/>
      <c r="F24" s="228" t="s">
        <v>558</v>
      </c>
      <c r="G24" s="228" t="s">
        <v>557</v>
      </c>
      <c r="H24" s="205"/>
      <c r="I24" s="205"/>
      <c r="J24" s="205"/>
      <c r="K24" s="205"/>
      <c r="L24" s="205"/>
      <c r="M24" s="200"/>
      <c r="N24" s="195">
        <f>'3a. Maintenance Expenditure'!T28</f>
        <v>0</v>
      </c>
      <c r="O24" s="195">
        <f>'3a. Maintenance Expenditure'!U28</f>
        <v>0</v>
      </c>
      <c r="P24" s="205"/>
      <c r="Q24" s="205"/>
      <c r="R24" s="205"/>
      <c r="S24" s="205"/>
      <c r="T24" s="205"/>
      <c r="U24" s="200"/>
      <c r="V24" s="209"/>
      <c r="W24" s="209"/>
      <c r="X24" s="209"/>
      <c r="Y24" s="205"/>
      <c r="Z24" s="205"/>
      <c r="AA24" s="205"/>
      <c r="AB24" s="205"/>
      <c r="AC24" s="205"/>
      <c r="AD24" s="200"/>
      <c r="AE24" s="205"/>
      <c r="AF24" s="205"/>
      <c r="AG24" s="205"/>
      <c r="AH24" s="205"/>
      <c r="AI24" s="205"/>
      <c r="AJ24" s="200"/>
      <c r="AK24" s="205"/>
      <c r="AL24" s="205"/>
      <c r="AM24" s="205"/>
      <c r="AN24" s="205"/>
      <c r="AO24" s="205"/>
      <c r="AP24" s="200"/>
      <c r="AQ24" s="394"/>
    </row>
    <row r="25" spans="1:43">
      <c r="A25" s="394"/>
      <c r="B25" s="405" t="s">
        <v>392</v>
      </c>
      <c r="C25" s="49" t="s">
        <v>391</v>
      </c>
      <c r="D25" s="403"/>
      <c r="E25" s="403"/>
      <c r="F25" s="327" t="s">
        <v>559</v>
      </c>
      <c r="G25" s="327" t="s">
        <v>557</v>
      </c>
      <c r="H25" s="304"/>
      <c r="I25" s="304"/>
      <c r="J25" s="304"/>
      <c r="K25" s="304"/>
      <c r="L25" s="304"/>
      <c r="M25" s="307"/>
      <c r="N25" s="318">
        <f>'3a. Maintenance Expenditure'!T29+'3a. Maintenance Expenditure'!T30</f>
        <v>0</v>
      </c>
      <c r="O25" s="318">
        <f>'3a. Maintenance Expenditure'!U29+'3a. Maintenance Expenditure'!U30</f>
        <v>0</v>
      </c>
      <c r="P25" s="304"/>
      <c r="Q25" s="304"/>
      <c r="R25" s="304"/>
      <c r="S25" s="304"/>
      <c r="T25" s="304"/>
      <c r="U25" s="307"/>
      <c r="V25" s="324"/>
      <c r="W25" s="324"/>
      <c r="X25" s="324"/>
      <c r="Y25" s="304"/>
      <c r="Z25" s="304"/>
      <c r="AA25" s="304"/>
      <c r="AB25" s="304"/>
      <c r="AC25" s="304"/>
      <c r="AD25" s="307"/>
      <c r="AE25" s="304"/>
      <c r="AF25" s="304"/>
      <c r="AG25" s="304"/>
      <c r="AH25" s="304"/>
      <c r="AI25" s="304"/>
      <c r="AJ25" s="307"/>
      <c r="AK25" s="304"/>
      <c r="AL25" s="304"/>
      <c r="AM25" s="304"/>
      <c r="AN25" s="304"/>
      <c r="AO25" s="304"/>
      <c r="AP25" s="307"/>
      <c r="AQ25" s="394"/>
    </row>
    <row r="26" spans="1:43">
      <c r="A26" s="394"/>
      <c r="B26" s="406"/>
      <c r="C26" s="49" t="s">
        <v>394</v>
      </c>
      <c r="D26" s="403"/>
      <c r="E26" s="403"/>
      <c r="F26" s="407"/>
      <c r="G26" s="407"/>
      <c r="H26" s="306"/>
      <c r="I26" s="306"/>
      <c r="J26" s="306"/>
      <c r="K26" s="306"/>
      <c r="L26" s="306"/>
      <c r="M26" s="309"/>
      <c r="N26" s="320"/>
      <c r="O26" s="320"/>
      <c r="P26" s="306"/>
      <c r="Q26" s="306"/>
      <c r="R26" s="306"/>
      <c r="S26" s="306"/>
      <c r="T26" s="306"/>
      <c r="U26" s="309"/>
      <c r="V26" s="326"/>
      <c r="W26" s="326"/>
      <c r="X26" s="326"/>
      <c r="Y26" s="306"/>
      <c r="Z26" s="306"/>
      <c r="AA26" s="306"/>
      <c r="AB26" s="306"/>
      <c r="AC26" s="306"/>
      <c r="AD26" s="309"/>
      <c r="AE26" s="306"/>
      <c r="AF26" s="306"/>
      <c r="AG26" s="306"/>
      <c r="AH26" s="306"/>
      <c r="AI26" s="306"/>
      <c r="AJ26" s="309"/>
      <c r="AK26" s="306"/>
      <c r="AL26" s="306"/>
      <c r="AM26" s="306"/>
      <c r="AN26" s="306"/>
      <c r="AO26" s="306"/>
      <c r="AP26" s="309"/>
      <c r="AQ26" s="394"/>
    </row>
    <row r="27" spans="1:43">
      <c r="A27" s="394"/>
      <c r="B27" s="49" t="s">
        <v>397</v>
      </c>
      <c r="C27" s="49" t="s">
        <v>396</v>
      </c>
      <c r="D27" s="404"/>
      <c r="E27" s="404"/>
      <c r="F27" s="228" t="s">
        <v>560</v>
      </c>
      <c r="G27" s="228" t="s">
        <v>557</v>
      </c>
      <c r="H27" s="205"/>
      <c r="I27" s="205"/>
      <c r="J27" s="205"/>
      <c r="K27" s="205"/>
      <c r="L27" s="205"/>
      <c r="M27" s="200"/>
      <c r="N27" s="195">
        <f>'3a. Maintenance Expenditure'!T31</f>
        <v>0</v>
      </c>
      <c r="O27" s="195">
        <f>'3a. Maintenance Expenditure'!U31</f>
        <v>0</v>
      </c>
      <c r="P27" s="205"/>
      <c r="Q27" s="205"/>
      <c r="R27" s="205"/>
      <c r="S27" s="205"/>
      <c r="T27" s="205"/>
      <c r="U27" s="200"/>
      <c r="V27" s="209"/>
      <c r="W27" s="209"/>
      <c r="X27" s="209"/>
      <c r="Y27" s="205"/>
      <c r="Z27" s="205"/>
      <c r="AA27" s="205"/>
      <c r="AB27" s="205"/>
      <c r="AC27" s="205"/>
      <c r="AD27" s="200"/>
      <c r="AE27" s="205"/>
      <c r="AF27" s="205"/>
      <c r="AG27" s="205"/>
      <c r="AH27" s="205"/>
      <c r="AI27" s="205"/>
      <c r="AJ27" s="200"/>
      <c r="AK27" s="205"/>
      <c r="AL27" s="205"/>
      <c r="AM27" s="205"/>
      <c r="AN27" s="205"/>
      <c r="AO27" s="205"/>
      <c r="AP27" s="200"/>
      <c r="AQ27" s="394"/>
    </row>
    <row r="28" spans="1:43">
      <c r="A28" s="394"/>
      <c r="B28" s="405" t="s">
        <v>431</v>
      </c>
      <c r="C28" s="49" t="s">
        <v>430</v>
      </c>
      <c r="D28" s="327" t="s">
        <v>561</v>
      </c>
      <c r="E28" s="327" t="s">
        <v>562</v>
      </c>
      <c r="F28" s="327" t="s">
        <v>563</v>
      </c>
      <c r="G28" s="327" t="s">
        <v>550</v>
      </c>
      <c r="H28" s="304"/>
      <c r="I28" s="304"/>
      <c r="J28" s="304"/>
      <c r="K28" s="304"/>
      <c r="L28" s="304"/>
      <c r="M28" s="307"/>
      <c r="N28" s="321">
        <f>'3a. Maintenance Expenditure'!T46+'3a. Maintenance Expenditure'!T61+'3a. Maintenance Expenditure'!T74</f>
        <v>0</v>
      </c>
      <c r="O28" s="321">
        <f>'3a. Maintenance Expenditure'!U46+'3a. Maintenance Expenditure'!U61+'3a. Maintenance Expenditure'!U74</f>
        <v>0</v>
      </c>
      <c r="P28" s="304"/>
      <c r="Q28" s="304"/>
      <c r="R28" s="304"/>
      <c r="S28" s="304"/>
      <c r="T28" s="304"/>
      <c r="U28" s="307"/>
      <c r="V28" s="324"/>
      <c r="W28" s="324"/>
      <c r="X28" s="324"/>
      <c r="Y28" s="304"/>
      <c r="Z28" s="304"/>
      <c r="AA28" s="304"/>
      <c r="AB28" s="304"/>
      <c r="AC28" s="304"/>
      <c r="AD28" s="307"/>
      <c r="AE28" s="304"/>
      <c r="AF28" s="304"/>
      <c r="AG28" s="304"/>
      <c r="AH28" s="304"/>
      <c r="AI28" s="304"/>
      <c r="AJ28" s="307"/>
      <c r="AK28" s="304"/>
      <c r="AL28" s="304"/>
      <c r="AM28" s="304"/>
      <c r="AN28" s="304"/>
      <c r="AO28" s="304"/>
      <c r="AP28" s="307"/>
      <c r="AQ28" s="394"/>
    </row>
    <row r="29" spans="1:43" s="171" customFormat="1">
      <c r="A29" s="394"/>
      <c r="B29" s="406"/>
      <c r="C29" s="49" t="s">
        <v>465</v>
      </c>
      <c r="D29" s="403"/>
      <c r="E29" s="403"/>
      <c r="F29" s="403"/>
      <c r="G29" s="408"/>
      <c r="H29" s="305"/>
      <c r="I29" s="305"/>
      <c r="J29" s="305"/>
      <c r="K29" s="305"/>
      <c r="L29" s="305"/>
      <c r="M29" s="308"/>
      <c r="N29" s="322"/>
      <c r="O29" s="322"/>
      <c r="P29" s="305"/>
      <c r="Q29" s="305"/>
      <c r="R29" s="305"/>
      <c r="S29" s="305"/>
      <c r="T29" s="305"/>
      <c r="U29" s="308"/>
      <c r="V29" s="325"/>
      <c r="W29" s="325"/>
      <c r="X29" s="325"/>
      <c r="Y29" s="305"/>
      <c r="Z29" s="305"/>
      <c r="AA29" s="305"/>
      <c r="AB29" s="305"/>
      <c r="AC29" s="305"/>
      <c r="AD29" s="308"/>
      <c r="AE29" s="305"/>
      <c r="AF29" s="305"/>
      <c r="AG29" s="305"/>
      <c r="AH29" s="305"/>
      <c r="AI29" s="305"/>
      <c r="AJ29" s="308"/>
      <c r="AK29" s="305"/>
      <c r="AL29" s="305"/>
      <c r="AM29" s="305"/>
      <c r="AN29" s="305"/>
      <c r="AO29" s="305"/>
      <c r="AP29" s="308"/>
      <c r="AQ29" s="394"/>
    </row>
    <row r="30" spans="1:43">
      <c r="A30" s="394"/>
      <c r="B30" s="406"/>
      <c r="C30" s="49" t="s">
        <v>488</v>
      </c>
      <c r="D30" s="403"/>
      <c r="E30" s="403"/>
      <c r="F30" s="403"/>
      <c r="G30" s="407"/>
      <c r="H30" s="306"/>
      <c r="I30" s="306"/>
      <c r="J30" s="306"/>
      <c r="K30" s="306"/>
      <c r="L30" s="306"/>
      <c r="M30" s="309"/>
      <c r="N30" s="323"/>
      <c r="O30" s="323"/>
      <c r="P30" s="306"/>
      <c r="Q30" s="306"/>
      <c r="R30" s="306"/>
      <c r="S30" s="306"/>
      <c r="T30" s="306"/>
      <c r="U30" s="309"/>
      <c r="V30" s="326"/>
      <c r="W30" s="326"/>
      <c r="X30" s="326"/>
      <c r="Y30" s="306"/>
      <c r="Z30" s="306"/>
      <c r="AA30" s="306"/>
      <c r="AB30" s="306"/>
      <c r="AC30" s="306"/>
      <c r="AD30" s="309"/>
      <c r="AE30" s="306"/>
      <c r="AF30" s="306"/>
      <c r="AG30" s="306"/>
      <c r="AH30" s="306"/>
      <c r="AI30" s="306"/>
      <c r="AJ30" s="309"/>
      <c r="AK30" s="306"/>
      <c r="AL30" s="306"/>
      <c r="AM30" s="306"/>
      <c r="AN30" s="306"/>
      <c r="AO30" s="306"/>
      <c r="AP30" s="309"/>
      <c r="AQ30" s="394"/>
    </row>
    <row r="31" spans="1:43">
      <c r="A31" s="394"/>
      <c r="B31" s="405" t="s">
        <v>434</v>
      </c>
      <c r="C31" s="49" t="s">
        <v>433</v>
      </c>
      <c r="D31" s="403"/>
      <c r="E31" s="403"/>
      <c r="F31" s="403"/>
      <c r="G31" s="327" t="s">
        <v>344</v>
      </c>
      <c r="H31" s="304"/>
      <c r="I31" s="304"/>
      <c r="J31" s="304"/>
      <c r="K31" s="304"/>
      <c r="L31" s="304"/>
      <c r="M31" s="307"/>
      <c r="N31" s="321">
        <f>'3a. Maintenance Expenditure'!T47+'3a. Maintenance Expenditure'!T62+'3a. Maintenance Expenditure'!T75</f>
        <v>0</v>
      </c>
      <c r="O31" s="321">
        <f>'3a. Maintenance Expenditure'!U47+'3a. Maintenance Expenditure'!U62+'3a. Maintenance Expenditure'!U75</f>
        <v>0</v>
      </c>
      <c r="P31" s="304"/>
      <c r="Q31" s="304"/>
      <c r="R31" s="304"/>
      <c r="S31" s="304"/>
      <c r="T31" s="304"/>
      <c r="U31" s="307"/>
      <c r="V31" s="324"/>
      <c r="W31" s="324"/>
      <c r="X31" s="324"/>
      <c r="Y31" s="304"/>
      <c r="Z31" s="304"/>
      <c r="AA31" s="304"/>
      <c r="AB31" s="304"/>
      <c r="AC31" s="304"/>
      <c r="AD31" s="307"/>
      <c r="AE31" s="304"/>
      <c r="AF31" s="304"/>
      <c r="AG31" s="304"/>
      <c r="AH31" s="304"/>
      <c r="AI31" s="304"/>
      <c r="AJ31" s="307"/>
      <c r="AK31" s="304"/>
      <c r="AL31" s="304"/>
      <c r="AM31" s="304"/>
      <c r="AN31" s="304"/>
      <c r="AO31" s="304"/>
      <c r="AP31" s="307"/>
      <c r="AQ31" s="394"/>
    </row>
    <row r="32" spans="1:43">
      <c r="A32" s="394"/>
      <c r="B32" s="406"/>
      <c r="C32" s="49" t="s">
        <v>467</v>
      </c>
      <c r="D32" s="403"/>
      <c r="E32" s="403"/>
      <c r="F32" s="403"/>
      <c r="G32" s="408"/>
      <c r="H32" s="305"/>
      <c r="I32" s="305"/>
      <c r="J32" s="305"/>
      <c r="K32" s="305"/>
      <c r="L32" s="305"/>
      <c r="M32" s="308"/>
      <c r="N32" s="322"/>
      <c r="O32" s="322"/>
      <c r="P32" s="305"/>
      <c r="Q32" s="305"/>
      <c r="R32" s="305"/>
      <c r="S32" s="305"/>
      <c r="T32" s="305"/>
      <c r="U32" s="308"/>
      <c r="V32" s="325"/>
      <c r="W32" s="325"/>
      <c r="X32" s="325"/>
      <c r="Y32" s="305"/>
      <c r="Z32" s="305"/>
      <c r="AA32" s="305"/>
      <c r="AB32" s="305"/>
      <c r="AC32" s="305"/>
      <c r="AD32" s="308"/>
      <c r="AE32" s="305"/>
      <c r="AF32" s="305"/>
      <c r="AG32" s="305"/>
      <c r="AH32" s="305"/>
      <c r="AI32" s="305"/>
      <c r="AJ32" s="308"/>
      <c r="AK32" s="305"/>
      <c r="AL32" s="305"/>
      <c r="AM32" s="305"/>
      <c r="AN32" s="305"/>
      <c r="AO32" s="305"/>
      <c r="AP32" s="308"/>
      <c r="AQ32" s="394"/>
    </row>
    <row r="33" spans="1:43">
      <c r="A33" s="394"/>
      <c r="B33" s="406"/>
      <c r="C33" s="49" t="s">
        <v>490</v>
      </c>
      <c r="D33" s="403"/>
      <c r="E33" s="404"/>
      <c r="F33" s="404"/>
      <c r="G33" s="407"/>
      <c r="H33" s="306"/>
      <c r="I33" s="306"/>
      <c r="J33" s="306"/>
      <c r="K33" s="306"/>
      <c r="L33" s="306"/>
      <c r="M33" s="309"/>
      <c r="N33" s="323"/>
      <c r="O33" s="323"/>
      <c r="P33" s="306"/>
      <c r="Q33" s="306"/>
      <c r="R33" s="306"/>
      <c r="S33" s="306"/>
      <c r="T33" s="306"/>
      <c r="U33" s="309"/>
      <c r="V33" s="326"/>
      <c r="W33" s="326"/>
      <c r="X33" s="326"/>
      <c r="Y33" s="306"/>
      <c r="Z33" s="306"/>
      <c r="AA33" s="306"/>
      <c r="AB33" s="306"/>
      <c r="AC33" s="306"/>
      <c r="AD33" s="309"/>
      <c r="AE33" s="306"/>
      <c r="AF33" s="306"/>
      <c r="AG33" s="306"/>
      <c r="AH33" s="306"/>
      <c r="AI33" s="306"/>
      <c r="AJ33" s="309"/>
      <c r="AK33" s="306"/>
      <c r="AL33" s="306"/>
      <c r="AM33" s="306"/>
      <c r="AN33" s="306"/>
      <c r="AO33" s="306"/>
      <c r="AP33" s="309"/>
      <c r="AQ33" s="394"/>
    </row>
    <row r="34" spans="1:43">
      <c r="A34" s="394"/>
      <c r="B34" s="405" t="s">
        <v>442</v>
      </c>
      <c r="C34" s="49" t="s">
        <v>441</v>
      </c>
      <c r="D34" s="403"/>
      <c r="E34" s="327" t="s">
        <v>564</v>
      </c>
      <c r="F34" s="327" t="s">
        <v>565</v>
      </c>
      <c r="G34" s="327" t="s">
        <v>550</v>
      </c>
      <c r="H34" s="304"/>
      <c r="I34" s="304"/>
      <c r="J34" s="304"/>
      <c r="K34" s="304"/>
      <c r="L34" s="304"/>
      <c r="M34" s="307"/>
      <c r="N34" s="318">
        <f>'3a. Maintenance Expenditure'!T51+'3a. Maintenance Expenditure'!T53+'3a. Maintenance Expenditure'!T66+'3a. Maintenance Expenditure'!T68</f>
        <v>0</v>
      </c>
      <c r="O34" s="318">
        <f>'3a. Maintenance Expenditure'!U51+'3a. Maintenance Expenditure'!U53+'3a. Maintenance Expenditure'!U66+'3a. Maintenance Expenditure'!U68</f>
        <v>0</v>
      </c>
      <c r="P34" s="304"/>
      <c r="Q34" s="304"/>
      <c r="R34" s="304"/>
      <c r="S34" s="304"/>
      <c r="T34" s="304"/>
      <c r="U34" s="307"/>
      <c r="V34" s="324"/>
      <c r="W34" s="324"/>
      <c r="X34" s="324"/>
      <c r="Y34" s="304"/>
      <c r="Z34" s="304"/>
      <c r="AA34" s="304"/>
      <c r="AB34" s="304"/>
      <c r="AC34" s="304"/>
      <c r="AD34" s="307"/>
      <c r="AE34" s="304"/>
      <c r="AF34" s="304"/>
      <c r="AG34" s="304"/>
      <c r="AH34" s="304"/>
      <c r="AI34" s="304"/>
      <c r="AJ34" s="307"/>
      <c r="AK34" s="304"/>
      <c r="AL34" s="304"/>
      <c r="AM34" s="304"/>
      <c r="AN34" s="304"/>
      <c r="AO34" s="304"/>
      <c r="AP34" s="307"/>
      <c r="AQ34" s="394"/>
    </row>
    <row r="35" spans="1:43">
      <c r="A35" s="394"/>
      <c r="B35" s="405"/>
      <c r="C35" s="49" t="s">
        <v>447</v>
      </c>
      <c r="D35" s="403"/>
      <c r="E35" s="403"/>
      <c r="F35" s="403"/>
      <c r="G35" s="403"/>
      <c r="H35" s="305"/>
      <c r="I35" s="305"/>
      <c r="J35" s="305"/>
      <c r="K35" s="305"/>
      <c r="L35" s="305"/>
      <c r="M35" s="308"/>
      <c r="N35" s="319"/>
      <c r="O35" s="319"/>
      <c r="P35" s="305"/>
      <c r="Q35" s="305"/>
      <c r="R35" s="305"/>
      <c r="S35" s="305"/>
      <c r="T35" s="305"/>
      <c r="U35" s="308"/>
      <c r="V35" s="325"/>
      <c r="W35" s="325"/>
      <c r="X35" s="325"/>
      <c r="Y35" s="305"/>
      <c r="Z35" s="305"/>
      <c r="AA35" s="305"/>
      <c r="AB35" s="305"/>
      <c r="AC35" s="305"/>
      <c r="AD35" s="308"/>
      <c r="AE35" s="305"/>
      <c r="AF35" s="305"/>
      <c r="AG35" s="305"/>
      <c r="AH35" s="305"/>
      <c r="AI35" s="305"/>
      <c r="AJ35" s="308"/>
      <c r="AK35" s="305"/>
      <c r="AL35" s="305"/>
      <c r="AM35" s="305"/>
      <c r="AN35" s="305"/>
      <c r="AO35" s="305"/>
      <c r="AP35" s="308"/>
      <c r="AQ35" s="394"/>
    </row>
    <row r="36" spans="1:43">
      <c r="A36" s="394"/>
      <c r="B36" s="406"/>
      <c r="C36" s="49" t="s">
        <v>473</v>
      </c>
      <c r="D36" s="403"/>
      <c r="E36" s="403"/>
      <c r="F36" s="403"/>
      <c r="G36" s="408"/>
      <c r="H36" s="305"/>
      <c r="I36" s="305"/>
      <c r="J36" s="305"/>
      <c r="K36" s="305"/>
      <c r="L36" s="305"/>
      <c r="M36" s="308"/>
      <c r="N36" s="319"/>
      <c r="O36" s="319"/>
      <c r="P36" s="305"/>
      <c r="Q36" s="305"/>
      <c r="R36" s="305"/>
      <c r="S36" s="305"/>
      <c r="T36" s="305"/>
      <c r="U36" s="308"/>
      <c r="V36" s="325"/>
      <c r="W36" s="325"/>
      <c r="X36" s="325"/>
      <c r="Y36" s="305"/>
      <c r="Z36" s="305"/>
      <c r="AA36" s="305"/>
      <c r="AB36" s="305"/>
      <c r="AC36" s="305"/>
      <c r="AD36" s="308"/>
      <c r="AE36" s="305"/>
      <c r="AF36" s="305"/>
      <c r="AG36" s="305"/>
      <c r="AH36" s="305"/>
      <c r="AI36" s="305"/>
      <c r="AJ36" s="308"/>
      <c r="AK36" s="305"/>
      <c r="AL36" s="305"/>
      <c r="AM36" s="305"/>
      <c r="AN36" s="305"/>
      <c r="AO36" s="305"/>
      <c r="AP36" s="308"/>
      <c r="AQ36" s="394"/>
    </row>
    <row r="37" spans="1:43">
      <c r="A37" s="394"/>
      <c r="B37" s="406"/>
      <c r="C37" s="49" t="s">
        <v>476</v>
      </c>
      <c r="D37" s="403"/>
      <c r="E37" s="403"/>
      <c r="F37" s="403"/>
      <c r="G37" s="407"/>
      <c r="H37" s="306"/>
      <c r="I37" s="306"/>
      <c r="J37" s="306"/>
      <c r="K37" s="306"/>
      <c r="L37" s="306"/>
      <c r="M37" s="309"/>
      <c r="N37" s="320"/>
      <c r="O37" s="320"/>
      <c r="P37" s="306"/>
      <c r="Q37" s="306"/>
      <c r="R37" s="306"/>
      <c r="S37" s="306"/>
      <c r="T37" s="306"/>
      <c r="U37" s="309"/>
      <c r="V37" s="326"/>
      <c r="W37" s="326"/>
      <c r="X37" s="326"/>
      <c r="Y37" s="306"/>
      <c r="Z37" s="306"/>
      <c r="AA37" s="306"/>
      <c r="AB37" s="306"/>
      <c r="AC37" s="306"/>
      <c r="AD37" s="309"/>
      <c r="AE37" s="306"/>
      <c r="AF37" s="306"/>
      <c r="AG37" s="306"/>
      <c r="AH37" s="306"/>
      <c r="AI37" s="306"/>
      <c r="AJ37" s="309"/>
      <c r="AK37" s="306"/>
      <c r="AL37" s="306"/>
      <c r="AM37" s="306"/>
      <c r="AN37" s="306"/>
      <c r="AO37" s="306"/>
      <c r="AP37" s="309"/>
      <c r="AQ37" s="394"/>
    </row>
    <row r="38" spans="1:43">
      <c r="A38" s="394"/>
      <c r="B38" s="405" t="s">
        <v>446</v>
      </c>
      <c r="C38" s="49" t="s">
        <v>445</v>
      </c>
      <c r="D38" s="403"/>
      <c r="E38" s="403"/>
      <c r="F38" s="403"/>
      <c r="G38" s="327" t="s">
        <v>344</v>
      </c>
      <c r="H38" s="304"/>
      <c r="I38" s="304"/>
      <c r="J38" s="304"/>
      <c r="K38" s="304"/>
      <c r="L38" s="304"/>
      <c r="M38" s="307"/>
      <c r="N38" s="318">
        <f>'3a. Maintenance Expenditure'!T52+'3a. Maintenance Expenditure'!T54+'3a. Maintenance Expenditure'!T67+'3a. Maintenance Expenditure'!T69</f>
        <v>0</v>
      </c>
      <c r="O38" s="318">
        <f>'3a. Maintenance Expenditure'!U52+'3a. Maintenance Expenditure'!U54+'3a. Maintenance Expenditure'!U67+'3a. Maintenance Expenditure'!U69</f>
        <v>0</v>
      </c>
      <c r="P38" s="304"/>
      <c r="Q38" s="304"/>
      <c r="R38" s="304"/>
      <c r="S38" s="304"/>
      <c r="T38" s="304"/>
      <c r="U38" s="307"/>
      <c r="V38" s="324"/>
      <c r="W38" s="324"/>
      <c r="X38" s="324"/>
      <c r="Y38" s="304"/>
      <c r="Z38" s="304"/>
      <c r="AA38" s="304"/>
      <c r="AB38" s="304"/>
      <c r="AC38" s="304"/>
      <c r="AD38" s="307"/>
      <c r="AE38" s="304"/>
      <c r="AF38" s="304"/>
      <c r="AG38" s="304"/>
      <c r="AH38" s="304"/>
      <c r="AI38" s="304"/>
      <c r="AJ38" s="307"/>
      <c r="AK38" s="304"/>
      <c r="AL38" s="304"/>
      <c r="AM38" s="304"/>
      <c r="AN38" s="304"/>
      <c r="AO38" s="304"/>
      <c r="AP38" s="307"/>
      <c r="AQ38" s="394"/>
    </row>
    <row r="39" spans="1:43">
      <c r="A39" s="394"/>
      <c r="B39" s="406"/>
      <c r="C39" s="49" t="s">
        <v>449</v>
      </c>
      <c r="D39" s="403"/>
      <c r="E39" s="403"/>
      <c r="F39" s="403"/>
      <c r="G39" s="408"/>
      <c r="H39" s="305"/>
      <c r="I39" s="305"/>
      <c r="J39" s="305"/>
      <c r="K39" s="305"/>
      <c r="L39" s="305"/>
      <c r="M39" s="308"/>
      <c r="N39" s="319"/>
      <c r="O39" s="319"/>
      <c r="P39" s="305"/>
      <c r="Q39" s="305"/>
      <c r="R39" s="305"/>
      <c r="S39" s="305"/>
      <c r="T39" s="305"/>
      <c r="U39" s="308"/>
      <c r="V39" s="325"/>
      <c r="W39" s="325"/>
      <c r="X39" s="325"/>
      <c r="Y39" s="305"/>
      <c r="Z39" s="305"/>
      <c r="AA39" s="305"/>
      <c r="AB39" s="305"/>
      <c r="AC39" s="305"/>
      <c r="AD39" s="308"/>
      <c r="AE39" s="305"/>
      <c r="AF39" s="305"/>
      <c r="AG39" s="305"/>
      <c r="AH39" s="305"/>
      <c r="AI39" s="305"/>
      <c r="AJ39" s="308"/>
      <c r="AK39" s="305"/>
      <c r="AL39" s="305"/>
      <c r="AM39" s="305"/>
      <c r="AN39" s="305"/>
      <c r="AO39" s="305"/>
      <c r="AP39" s="308"/>
      <c r="AQ39" s="394"/>
    </row>
    <row r="40" spans="1:43">
      <c r="A40" s="394"/>
      <c r="B40" s="406"/>
      <c r="C40" s="49" t="s">
        <v>475</v>
      </c>
      <c r="D40" s="403"/>
      <c r="E40" s="403"/>
      <c r="F40" s="403"/>
      <c r="G40" s="408"/>
      <c r="H40" s="305"/>
      <c r="I40" s="305"/>
      <c r="J40" s="305"/>
      <c r="K40" s="305"/>
      <c r="L40" s="305"/>
      <c r="M40" s="308"/>
      <c r="N40" s="319"/>
      <c r="O40" s="319"/>
      <c r="P40" s="305"/>
      <c r="Q40" s="305"/>
      <c r="R40" s="305"/>
      <c r="S40" s="305"/>
      <c r="T40" s="305"/>
      <c r="U40" s="308"/>
      <c r="V40" s="325"/>
      <c r="W40" s="325"/>
      <c r="X40" s="325"/>
      <c r="Y40" s="305"/>
      <c r="Z40" s="305"/>
      <c r="AA40" s="305"/>
      <c r="AB40" s="305"/>
      <c r="AC40" s="305"/>
      <c r="AD40" s="308"/>
      <c r="AE40" s="305"/>
      <c r="AF40" s="305"/>
      <c r="AG40" s="305"/>
      <c r="AH40" s="305"/>
      <c r="AI40" s="305"/>
      <c r="AJ40" s="308"/>
      <c r="AK40" s="305"/>
      <c r="AL40" s="305"/>
      <c r="AM40" s="305"/>
      <c r="AN40" s="305"/>
      <c r="AO40" s="305"/>
      <c r="AP40" s="308"/>
      <c r="AQ40" s="394"/>
    </row>
    <row r="41" spans="1:43">
      <c r="A41" s="394"/>
      <c r="B41" s="406"/>
      <c r="C41" s="49" t="s">
        <v>478</v>
      </c>
      <c r="D41" s="403"/>
      <c r="E41" s="403"/>
      <c r="F41" s="404"/>
      <c r="G41" s="407"/>
      <c r="H41" s="306"/>
      <c r="I41" s="306"/>
      <c r="J41" s="306"/>
      <c r="K41" s="306"/>
      <c r="L41" s="306"/>
      <c r="M41" s="309"/>
      <c r="N41" s="320"/>
      <c r="O41" s="320"/>
      <c r="P41" s="306"/>
      <c r="Q41" s="306"/>
      <c r="R41" s="306"/>
      <c r="S41" s="306"/>
      <c r="T41" s="306"/>
      <c r="U41" s="309"/>
      <c r="V41" s="326"/>
      <c r="W41" s="326"/>
      <c r="X41" s="326"/>
      <c r="Y41" s="306"/>
      <c r="Z41" s="306"/>
      <c r="AA41" s="306"/>
      <c r="AB41" s="306"/>
      <c r="AC41" s="306"/>
      <c r="AD41" s="309"/>
      <c r="AE41" s="306"/>
      <c r="AF41" s="306"/>
      <c r="AG41" s="306"/>
      <c r="AH41" s="306"/>
      <c r="AI41" s="306"/>
      <c r="AJ41" s="309"/>
      <c r="AK41" s="306"/>
      <c r="AL41" s="306"/>
      <c r="AM41" s="306"/>
      <c r="AN41" s="306"/>
      <c r="AO41" s="306"/>
      <c r="AP41" s="309"/>
      <c r="AQ41" s="394"/>
    </row>
    <row r="42" spans="1:43">
      <c r="A42" s="394"/>
      <c r="B42" s="49" t="s">
        <v>451</v>
      </c>
      <c r="C42" s="49" t="s">
        <v>450</v>
      </c>
      <c r="D42" s="403"/>
      <c r="E42" s="403"/>
      <c r="F42" s="327" t="s">
        <v>566</v>
      </c>
      <c r="G42" s="277" t="s">
        <v>550</v>
      </c>
      <c r="H42" s="206"/>
      <c r="I42" s="206"/>
      <c r="J42" s="206"/>
      <c r="K42" s="206"/>
      <c r="L42" s="206"/>
      <c r="M42" s="201"/>
      <c r="N42" s="195">
        <f>'3a. Maintenance Expenditure'!T55</f>
        <v>0</v>
      </c>
      <c r="O42" s="195">
        <f>'3a. Maintenance Expenditure'!U55</f>
        <v>0</v>
      </c>
      <c r="P42" s="206"/>
      <c r="Q42" s="206"/>
      <c r="R42" s="206"/>
      <c r="S42" s="206"/>
      <c r="T42" s="206"/>
      <c r="U42" s="201"/>
      <c r="V42" s="210"/>
      <c r="W42" s="210"/>
      <c r="X42" s="210"/>
      <c r="Y42" s="206"/>
      <c r="Z42" s="206"/>
      <c r="AA42" s="206"/>
      <c r="AB42" s="206"/>
      <c r="AC42" s="206"/>
      <c r="AD42" s="201"/>
      <c r="AE42" s="206"/>
      <c r="AF42" s="206"/>
      <c r="AG42" s="206"/>
      <c r="AH42" s="206"/>
      <c r="AI42" s="206"/>
      <c r="AJ42" s="201"/>
      <c r="AK42" s="206"/>
      <c r="AL42" s="206"/>
      <c r="AM42" s="206"/>
      <c r="AN42" s="206"/>
      <c r="AO42" s="206"/>
      <c r="AP42" s="201"/>
      <c r="AQ42" s="394"/>
    </row>
    <row r="43" spans="1:43">
      <c r="A43" s="394"/>
      <c r="B43" s="49" t="s">
        <v>454</v>
      </c>
      <c r="C43" s="49" t="s">
        <v>453</v>
      </c>
      <c r="D43" s="403"/>
      <c r="E43" s="403"/>
      <c r="F43" s="403"/>
      <c r="G43" s="277" t="s">
        <v>344</v>
      </c>
      <c r="H43" s="206"/>
      <c r="I43" s="206"/>
      <c r="J43" s="206"/>
      <c r="K43" s="206"/>
      <c r="L43" s="206"/>
      <c r="M43" s="201"/>
      <c r="N43" s="195">
        <f>'3a. Maintenance Expenditure'!T56</f>
        <v>0</v>
      </c>
      <c r="O43" s="195">
        <f>'3a. Maintenance Expenditure'!U56</f>
        <v>0</v>
      </c>
      <c r="P43" s="206"/>
      <c r="Q43" s="206"/>
      <c r="R43" s="206"/>
      <c r="S43" s="206"/>
      <c r="T43" s="206"/>
      <c r="U43" s="201"/>
      <c r="V43" s="210"/>
      <c r="W43" s="210"/>
      <c r="X43" s="210"/>
      <c r="Y43" s="206"/>
      <c r="Z43" s="206"/>
      <c r="AA43" s="206"/>
      <c r="AB43" s="206"/>
      <c r="AC43" s="206"/>
      <c r="AD43" s="201"/>
      <c r="AE43" s="206"/>
      <c r="AF43" s="206"/>
      <c r="AG43" s="206"/>
      <c r="AH43" s="206"/>
      <c r="AI43" s="206"/>
      <c r="AJ43" s="201"/>
      <c r="AK43" s="206"/>
      <c r="AL43" s="206"/>
      <c r="AM43" s="206"/>
      <c r="AN43" s="206"/>
      <c r="AO43" s="206"/>
      <c r="AP43" s="201"/>
      <c r="AQ43" s="394"/>
    </row>
    <row r="44" spans="1:43">
      <c r="A44" s="394"/>
      <c r="B44" s="49" t="s">
        <v>567</v>
      </c>
      <c r="C44" s="196"/>
      <c r="D44" s="315" t="s">
        <v>568</v>
      </c>
      <c r="E44" s="316"/>
      <c r="F44" s="316"/>
      <c r="G44" s="317"/>
      <c r="H44" s="207"/>
      <c r="I44" s="207"/>
      <c r="J44" s="207"/>
      <c r="K44" s="207"/>
      <c r="L44" s="207"/>
      <c r="M44" s="202"/>
      <c r="N44" s="195">
        <f>SUM(N10:N43)</f>
        <v>0</v>
      </c>
      <c r="O44" s="195">
        <f>SUM(O10:O43)</f>
        <v>0</v>
      </c>
      <c r="P44" s="207"/>
      <c r="Q44" s="207"/>
      <c r="R44" s="207"/>
      <c r="S44" s="207"/>
      <c r="T44" s="207"/>
      <c r="U44" s="202"/>
      <c r="V44" s="195">
        <f>SUM(V10:V43)</f>
        <v>0</v>
      </c>
      <c r="W44" s="195">
        <f>SUM(W10:W43)</f>
        <v>0</v>
      </c>
      <c r="X44" s="195">
        <f>SUM(X10:X43)</f>
        <v>0</v>
      </c>
      <c r="Y44" s="207"/>
      <c r="Z44" s="207"/>
      <c r="AA44" s="207"/>
      <c r="AB44" s="207"/>
      <c r="AC44" s="207"/>
      <c r="AD44" s="202"/>
      <c r="AE44" s="207"/>
      <c r="AF44" s="207"/>
      <c r="AG44" s="207"/>
      <c r="AH44" s="207"/>
      <c r="AI44" s="207"/>
      <c r="AJ44" s="202"/>
      <c r="AK44" s="207"/>
      <c r="AL44" s="207"/>
      <c r="AM44" s="207"/>
      <c r="AN44" s="207"/>
      <c r="AO44" s="207"/>
      <c r="AP44" s="202"/>
      <c r="AQ44" s="394"/>
    </row>
    <row r="45" spans="1:43">
      <c r="A45" s="394"/>
      <c r="B45" s="49" t="s">
        <v>569</v>
      </c>
      <c r="C45" s="49" t="s">
        <v>348</v>
      </c>
      <c r="D45" s="50" t="s">
        <v>338</v>
      </c>
      <c r="E45" s="50" t="s">
        <v>339</v>
      </c>
      <c r="F45" s="50" t="s">
        <v>350</v>
      </c>
      <c r="G45" s="212" t="s">
        <v>351</v>
      </c>
      <c r="H45" s="208"/>
      <c r="I45" s="208"/>
      <c r="J45" s="208"/>
      <c r="K45" s="208"/>
      <c r="L45" s="208"/>
      <c r="M45" s="203"/>
      <c r="N45" s="215">
        <f>'3a. Maintenance Expenditure'!T13</f>
        <v>0</v>
      </c>
      <c r="O45" s="215">
        <f>'3a. Maintenance Expenditure'!U13</f>
        <v>0</v>
      </c>
      <c r="P45" s="208"/>
      <c r="Q45" s="208"/>
      <c r="R45" s="208"/>
      <c r="S45" s="208"/>
      <c r="T45" s="208"/>
      <c r="U45" s="203"/>
      <c r="V45" s="211"/>
      <c r="W45" s="211"/>
      <c r="X45" s="211"/>
      <c r="Y45" s="208"/>
      <c r="Z45" s="208"/>
      <c r="AA45" s="208"/>
      <c r="AB45" s="208"/>
      <c r="AC45" s="208"/>
      <c r="AD45" s="203"/>
      <c r="AE45" s="208"/>
      <c r="AF45" s="208"/>
      <c r="AG45" s="208"/>
      <c r="AH45" s="208"/>
      <c r="AI45" s="208"/>
      <c r="AJ45" s="203"/>
      <c r="AK45" s="208"/>
      <c r="AL45" s="208"/>
      <c r="AM45" s="208"/>
      <c r="AN45" s="208"/>
      <c r="AO45" s="208"/>
      <c r="AP45" s="203"/>
      <c r="AQ45" s="394"/>
    </row>
    <row r="46" spans="1:43">
      <c r="A46" s="394"/>
      <c r="B46" s="49" t="s">
        <v>570</v>
      </c>
      <c r="C46" s="49" t="s">
        <v>352</v>
      </c>
      <c r="D46" s="50" t="s">
        <v>338</v>
      </c>
      <c r="E46" s="50" t="s">
        <v>339</v>
      </c>
      <c r="F46" s="50" t="s">
        <v>350</v>
      </c>
      <c r="G46" s="212" t="s">
        <v>353</v>
      </c>
      <c r="H46" s="208"/>
      <c r="I46" s="208"/>
      <c r="J46" s="208"/>
      <c r="K46" s="208"/>
      <c r="L46" s="208"/>
      <c r="M46" s="203"/>
      <c r="N46" s="215">
        <f>'3a. Maintenance Expenditure'!T14</f>
        <v>0</v>
      </c>
      <c r="O46" s="215">
        <f>'3a. Maintenance Expenditure'!U14</f>
        <v>0</v>
      </c>
      <c r="P46" s="208"/>
      <c r="Q46" s="208"/>
      <c r="R46" s="208"/>
      <c r="S46" s="208"/>
      <c r="T46" s="208"/>
      <c r="U46" s="203"/>
      <c r="V46" s="211"/>
      <c r="W46" s="211"/>
      <c r="X46" s="211"/>
      <c r="Y46" s="208"/>
      <c r="Z46" s="208"/>
      <c r="AA46" s="208"/>
      <c r="AB46" s="208"/>
      <c r="AC46" s="208"/>
      <c r="AD46" s="203"/>
      <c r="AE46" s="208"/>
      <c r="AF46" s="208"/>
      <c r="AG46" s="208"/>
      <c r="AH46" s="208"/>
      <c r="AI46" s="208"/>
      <c r="AJ46" s="203"/>
      <c r="AK46" s="208"/>
      <c r="AL46" s="208"/>
      <c r="AM46" s="208"/>
      <c r="AN46" s="208"/>
      <c r="AO46" s="208"/>
      <c r="AP46" s="203"/>
      <c r="AQ46" s="394"/>
    </row>
    <row r="47" spans="1:43" s="172" customFormat="1">
      <c r="A47" s="394"/>
      <c r="B47" s="49" t="s">
        <v>571</v>
      </c>
      <c r="C47" s="49" t="s">
        <v>354</v>
      </c>
      <c r="D47" s="50" t="s">
        <v>338</v>
      </c>
      <c r="E47" s="50" t="s">
        <v>339</v>
      </c>
      <c r="F47" s="50" t="s">
        <v>350</v>
      </c>
      <c r="G47" s="212" t="s">
        <v>355</v>
      </c>
      <c r="H47" s="208"/>
      <c r="I47" s="208"/>
      <c r="J47" s="208"/>
      <c r="K47" s="208"/>
      <c r="L47" s="208"/>
      <c r="M47" s="203"/>
      <c r="N47" s="215">
        <f>'3a. Maintenance Expenditure'!T15</f>
        <v>0</v>
      </c>
      <c r="O47" s="215">
        <f>'3a. Maintenance Expenditure'!U15</f>
        <v>0</v>
      </c>
      <c r="P47" s="208"/>
      <c r="Q47" s="208"/>
      <c r="R47" s="208"/>
      <c r="S47" s="208"/>
      <c r="T47" s="208"/>
      <c r="U47" s="203"/>
      <c r="V47" s="211"/>
      <c r="W47" s="211"/>
      <c r="X47" s="211"/>
      <c r="Y47" s="208"/>
      <c r="Z47" s="208"/>
      <c r="AA47" s="208"/>
      <c r="AB47" s="208"/>
      <c r="AC47" s="208"/>
      <c r="AD47" s="203"/>
      <c r="AE47" s="208"/>
      <c r="AF47" s="208"/>
      <c r="AG47" s="208"/>
      <c r="AH47" s="208"/>
      <c r="AI47" s="208"/>
      <c r="AJ47" s="203"/>
      <c r="AK47" s="208"/>
      <c r="AL47" s="208"/>
      <c r="AM47" s="208"/>
      <c r="AN47" s="208"/>
      <c r="AO47" s="208"/>
      <c r="AP47" s="203"/>
      <c r="AQ47" s="394"/>
    </row>
    <row r="48" spans="1:43">
      <c r="A48" s="394"/>
      <c r="B48" s="49" t="s">
        <v>572</v>
      </c>
      <c r="C48" s="49" t="s">
        <v>356</v>
      </c>
      <c r="D48" s="50" t="s">
        <v>338</v>
      </c>
      <c r="E48" s="50" t="s">
        <v>339</v>
      </c>
      <c r="F48" s="50" t="s">
        <v>350</v>
      </c>
      <c r="G48" s="212" t="s">
        <v>357</v>
      </c>
      <c r="H48" s="208"/>
      <c r="I48" s="208"/>
      <c r="J48" s="208"/>
      <c r="K48" s="208"/>
      <c r="L48" s="208"/>
      <c r="M48" s="203"/>
      <c r="N48" s="215">
        <f>'3a. Maintenance Expenditure'!T16</f>
        <v>0</v>
      </c>
      <c r="O48" s="215">
        <f>'3a. Maintenance Expenditure'!U16</f>
        <v>0</v>
      </c>
      <c r="P48" s="208"/>
      <c r="Q48" s="208"/>
      <c r="R48" s="208"/>
      <c r="S48" s="208"/>
      <c r="T48" s="208"/>
      <c r="U48" s="203"/>
      <c r="V48" s="211"/>
      <c r="W48" s="211"/>
      <c r="X48" s="211"/>
      <c r="Y48" s="208"/>
      <c r="Z48" s="208"/>
      <c r="AA48" s="208"/>
      <c r="AB48" s="208"/>
      <c r="AC48" s="208"/>
      <c r="AD48" s="203"/>
      <c r="AE48" s="208"/>
      <c r="AF48" s="208"/>
      <c r="AG48" s="208"/>
      <c r="AH48" s="208"/>
      <c r="AI48" s="208"/>
      <c r="AJ48" s="203"/>
      <c r="AK48" s="208"/>
      <c r="AL48" s="208"/>
      <c r="AM48" s="208"/>
      <c r="AN48" s="208"/>
      <c r="AO48" s="208"/>
      <c r="AP48" s="203"/>
      <c r="AQ48" s="394"/>
    </row>
    <row r="49" spans="1:43">
      <c r="A49" s="394"/>
      <c r="B49" s="49" t="s">
        <v>573</v>
      </c>
      <c r="C49" s="49" t="s">
        <v>358</v>
      </c>
      <c r="D49" s="50" t="s">
        <v>338</v>
      </c>
      <c r="E49" s="50" t="s">
        <v>339</v>
      </c>
      <c r="F49" s="50" t="s">
        <v>350</v>
      </c>
      <c r="G49" s="212" t="s">
        <v>359</v>
      </c>
      <c r="H49" s="208"/>
      <c r="I49" s="208"/>
      <c r="J49" s="208"/>
      <c r="K49" s="208"/>
      <c r="L49" s="208"/>
      <c r="M49" s="203"/>
      <c r="N49" s="215">
        <f>'3a. Maintenance Expenditure'!T17</f>
        <v>0</v>
      </c>
      <c r="O49" s="215">
        <f>'3a. Maintenance Expenditure'!U17</f>
        <v>0</v>
      </c>
      <c r="P49" s="208"/>
      <c r="Q49" s="208"/>
      <c r="R49" s="208"/>
      <c r="S49" s="208"/>
      <c r="T49" s="208"/>
      <c r="U49" s="203"/>
      <c r="V49" s="211"/>
      <c r="W49" s="211"/>
      <c r="X49" s="211"/>
      <c r="Y49" s="208"/>
      <c r="Z49" s="208"/>
      <c r="AA49" s="208"/>
      <c r="AB49" s="208"/>
      <c r="AC49" s="208"/>
      <c r="AD49" s="203"/>
      <c r="AE49" s="208"/>
      <c r="AF49" s="208"/>
      <c r="AG49" s="208"/>
      <c r="AH49" s="208"/>
      <c r="AI49" s="208"/>
      <c r="AJ49" s="203"/>
      <c r="AK49" s="208"/>
      <c r="AL49" s="208"/>
      <c r="AM49" s="208"/>
      <c r="AN49" s="208"/>
      <c r="AO49" s="208"/>
      <c r="AP49" s="203"/>
      <c r="AQ49" s="394"/>
    </row>
    <row r="50" spans="1:43">
      <c r="A50" s="394"/>
      <c r="B50" s="49" t="s">
        <v>574</v>
      </c>
      <c r="C50" s="49" t="s">
        <v>437</v>
      </c>
      <c r="D50" s="50" t="s">
        <v>418</v>
      </c>
      <c r="E50" s="50" t="s">
        <v>419</v>
      </c>
      <c r="F50" s="50" t="s">
        <v>438</v>
      </c>
      <c r="G50" s="212" t="s">
        <v>439</v>
      </c>
      <c r="H50" s="208"/>
      <c r="I50" s="208"/>
      <c r="J50" s="208"/>
      <c r="K50" s="208"/>
      <c r="L50" s="208"/>
      <c r="M50" s="203"/>
      <c r="N50" s="215">
        <f>'3a. Maintenance Expenditure'!T49</f>
        <v>0</v>
      </c>
      <c r="O50" s="215">
        <f>'3a. Maintenance Expenditure'!U49</f>
        <v>0</v>
      </c>
      <c r="P50" s="208"/>
      <c r="Q50" s="208"/>
      <c r="R50" s="208"/>
      <c r="S50" s="208"/>
      <c r="T50" s="208"/>
      <c r="U50" s="203"/>
      <c r="V50" s="211"/>
      <c r="W50" s="211"/>
      <c r="X50" s="211"/>
      <c r="Y50" s="208"/>
      <c r="Z50" s="208"/>
      <c r="AA50" s="208"/>
      <c r="AB50" s="208"/>
      <c r="AC50" s="208"/>
      <c r="AD50" s="203"/>
      <c r="AE50" s="208"/>
      <c r="AF50" s="208"/>
      <c r="AG50" s="208"/>
      <c r="AH50" s="208"/>
      <c r="AI50" s="208"/>
      <c r="AJ50" s="203"/>
      <c r="AK50" s="208"/>
      <c r="AL50" s="208"/>
      <c r="AM50" s="208"/>
      <c r="AN50" s="208"/>
      <c r="AO50" s="208"/>
      <c r="AP50" s="203"/>
      <c r="AQ50" s="394"/>
    </row>
    <row r="51" spans="1:43">
      <c r="A51" s="394"/>
      <c r="B51" s="49" t="s">
        <v>575</v>
      </c>
      <c r="C51" s="49" t="s">
        <v>440</v>
      </c>
      <c r="D51" s="50" t="s">
        <v>418</v>
      </c>
      <c r="E51" s="50" t="s">
        <v>419</v>
      </c>
      <c r="F51" s="50" t="s">
        <v>438</v>
      </c>
      <c r="G51" s="212" t="s">
        <v>302</v>
      </c>
      <c r="H51" s="208"/>
      <c r="I51" s="208"/>
      <c r="J51" s="208"/>
      <c r="K51" s="208"/>
      <c r="L51" s="208"/>
      <c r="M51" s="203"/>
      <c r="N51" s="215">
        <f>'3a. Maintenance Expenditure'!T50</f>
        <v>0</v>
      </c>
      <c r="O51" s="215">
        <f>'3a. Maintenance Expenditure'!U50</f>
        <v>0</v>
      </c>
      <c r="P51" s="208"/>
      <c r="Q51" s="208"/>
      <c r="R51" s="208"/>
      <c r="S51" s="208"/>
      <c r="T51" s="208"/>
      <c r="U51" s="203"/>
      <c r="V51" s="211"/>
      <c r="W51" s="211"/>
      <c r="X51" s="211"/>
      <c r="Y51" s="208"/>
      <c r="Z51" s="208"/>
      <c r="AA51" s="208"/>
      <c r="AB51" s="208"/>
      <c r="AC51" s="208"/>
      <c r="AD51" s="203"/>
      <c r="AE51" s="208"/>
      <c r="AF51" s="208"/>
      <c r="AG51" s="208"/>
      <c r="AH51" s="208"/>
      <c r="AI51" s="208"/>
      <c r="AJ51" s="203"/>
      <c r="AK51" s="208"/>
      <c r="AL51" s="208"/>
      <c r="AM51" s="208"/>
      <c r="AN51" s="208"/>
      <c r="AO51" s="208"/>
      <c r="AP51" s="203"/>
      <c r="AQ51" s="394"/>
    </row>
    <row r="52" spans="1:43">
      <c r="A52" s="394"/>
      <c r="B52" s="49" t="s">
        <v>576</v>
      </c>
      <c r="C52" s="49" t="s">
        <v>470</v>
      </c>
      <c r="D52" s="50" t="s">
        <v>461</v>
      </c>
      <c r="E52" s="50" t="s">
        <v>419</v>
      </c>
      <c r="F52" s="50" t="s">
        <v>471</v>
      </c>
      <c r="G52" s="212" t="s">
        <v>439</v>
      </c>
      <c r="H52" s="208"/>
      <c r="I52" s="208"/>
      <c r="J52" s="208"/>
      <c r="K52" s="208"/>
      <c r="L52" s="208"/>
      <c r="M52" s="203"/>
      <c r="N52" s="215">
        <f>'3a. Maintenance Expenditure'!T64</f>
        <v>0</v>
      </c>
      <c r="O52" s="215">
        <f>'3a. Maintenance Expenditure'!U64</f>
        <v>0</v>
      </c>
      <c r="P52" s="208"/>
      <c r="Q52" s="208"/>
      <c r="R52" s="208"/>
      <c r="S52" s="208"/>
      <c r="T52" s="208"/>
      <c r="U52" s="203"/>
      <c r="V52" s="211"/>
      <c r="W52" s="211"/>
      <c r="X52" s="211"/>
      <c r="Y52" s="208"/>
      <c r="Z52" s="208"/>
      <c r="AA52" s="208"/>
      <c r="AB52" s="208"/>
      <c r="AC52" s="208"/>
      <c r="AD52" s="203"/>
      <c r="AE52" s="208"/>
      <c r="AF52" s="208"/>
      <c r="AG52" s="208"/>
      <c r="AH52" s="208"/>
      <c r="AI52" s="208"/>
      <c r="AJ52" s="203"/>
      <c r="AK52" s="208"/>
      <c r="AL52" s="208"/>
      <c r="AM52" s="208"/>
      <c r="AN52" s="208"/>
      <c r="AO52" s="208"/>
      <c r="AP52" s="203"/>
      <c r="AQ52" s="394"/>
    </row>
    <row r="53" spans="1:43">
      <c r="A53" s="394"/>
      <c r="B53" s="49" t="s">
        <v>577</v>
      </c>
      <c r="C53" s="49" t="s">
        <v>472</v>
      </c>
      <c r="D53" s="50" t="s">
        <v>461</v>
      </c>
      <c r="E53" s="50" t="s">
        <v>419</v>
      </c>
      <c r="F53" s="50" t="s">
        <v>471</v>
      </c>
      <c r="G53" s="212" t="s">
        <v>302</v>
      </c>
      <c r="H53" s="208"/>
      <c r="I53" s="208"/>
      <c r="J53" s="208"/>
      <c r="K53" s="208"/>
      <c r="L53" s="208"/>
      <c r="M53" s="203"/>
      <c r="N53" s="215">
        <f>'3a. Maintenance Expenditure'!T65</f>
        <v>0</v>
      </c>
      <c r="O53" s="215">
        <f>'3a. Maintenance Expenditure'!U65</f>
        <v>0</v>
      </c>
      <c r="P53" s="208"/>
      <c r="Q53" s="208"/>
      <c r="R53" s="208"/>
      <c r="S53" s="208"/>
      <c r="T53" s="208"/>
      <c r="U53" s="203"/>
      <c r="V53" s="211"/>
      <c r="W53" s="211"/>
      <c r="X53" s="211"/>
      <c r="Y53" s="208"/>
      <c r="Z53" s="208"/>
      <c r="AA53" s="208"/>
      <c r="AB53" s="208"/>
      <c r="AC53" s="208"/>
      <c r="AD53" s="203"/>
      <c r="AE53" s="208"/>
      <c r="AF53" s="208"/>
      <c r="AG53" s="208"/>
      <c r="AH53" s="208"/>
      <c r="AI53" s="208"/>
      <c r="AJ53" s="203"/>
      <c r="AK53" s="208"/>
      <c r="AL53" s="208"/>
      <c r="AM53" s="208"/>
      <c r="AN53" s="208"/>
      <c r="AO53" s="208"/>
      <c r="AP53" s="203"/>
      <c r="AQ53" s="394"/>
    </row>
    <row r="54" spans="1:43">
      <c r="A54" s="394"/>
      <c r="B54" s="49" t="s">
        <v>578</v>
      </c>
      <c r="C54" s="49" t="s">
        <v>493</v>
      </c>
      <c r="D54" s="50" t="s">
        <v>484</v>
      </c>
      <c r="E54" s="50" t="s">
        <v>419</v>
      </c>
      <c r="F54" s="50" t="s">
        <v>494</v>
      </c>
      <c r="G54" s="214" t="s">
        <v>144</v>
      </c>
      <c r="H54" s="208"/>
      <c r="I54" s="208"/>
      <c r="J54" s="208"/>
      <c r="K54" s="208"/>
      <c r="L54" s="208"/>
      <c r="M54" s="203"/>
      <c r="N54" s="215">
        <f>'3a. Maintenance Expenditure'!T77</f>
        <v>0</v>
      </c>
      <c r="O54" s="215">
        <f>'3a. Maintenance Expenditure'!U77</f>
        <v>0</v>
      </c>
      <c r="P54" s="208"/>
      <c r="Q54" s="208"/>
      <c r="R54" s="208"/>
      <c r="S54" s="208"/>
      <c r="T54" s="208"/>
      <c r="U54" s="203"/>
      <c r="V54" s="211"/>
      <c r="W54" s="211"/>
      <c r="X54" s="211"/>
      <c r="Y54" s="208"/>
      <c r="Z54" s="208"/>
      <c r="AA54" s="208"/>
      <c r="AB54" s="208"/>
      <c r="AC54" s="208"/>
      <c r="AD54" s="203"/>
      <c r="AE54" s="208"/>
      <c r="AF54" s="208"/>
      <c r="AG54" s="208"/>
      <c r="AH54" s="208"/>
      <c r="AI54" s="208"/>
      <c r="AJ54" s="203"/>
      <c r="AK54" s="208"/>
      <c r="AL54" s="208"/>
      <c r="AM54" s="208"/>
      <c r="AN54" s="208"/>
      <c r="AO54" s="208"/>
      <c r="AP54" s="203"/>
      <c r="AQ54" s="394"/>
    </row>
    <row r="55" spans="1:43">
      <c r="A55" s="394"/>
      <c r="B55" s="49" t="s">
        <v>579</v>
      </c>
      <c r="C55" s="196"/>
      <c r="D55" s="315" t="s">
        <v>580</v>
      </c>
      <c r="E55" s="316"/>
      <c r="F55" s="316"/>
      <c r="G55" s="317"/>
      <c r="H55" s="208"/>
      <c r="I55" s="208"/>
      <c r="J55" s="208"/>
      <c r="K55" s="208"/>
      <c r="L55" s="208"/>
      <c r="M55" s="203"/>
      <c r="N55" s="195">
        <f>SUM(N45:N54)</f>
        <v>0</v>
      </c>
      <c r="O55" s="195">
        <f>SUM(O45:O54)</f>
        <v>0</v>
      </c>
      <c r="P55" s="208"/>
      <c r="Q55" s="208"/>
      <c r="R55" s="208"/>
      <c r="S55" s="208"/>
      <c r="T55" s="208"/>
      <c r="U55" s="203"/>
      <c r="V55" s="195">
        <f>SUM(V45:V54)</f>
        <v>0</v>
      </c>
      <c r="W55" s="195">
        <f>SUM(W45:W54)</f>
        <v>0</v>
      </c>
      <c r="X55" s="195">
        <f>SUM(X45:X54)</f>
        <v>0</v>
      </c>
      <c r="Y55" s="208"/>
      <c r="Z55" s="208"/>
      <c r="AA55" s="208"/>
      <c r="AB55" s="208"/>
      <c r="AC55" s="208"/>
      <c r="AD55" s="203"/>
      <c r="AE55" s="208"/>
      <c r="AF55" s="208"/>
      <c r="AG55" s="208"/>
      <c r="AH55" s="208"/>
      <c r="AI55" s="208"/>
      <c r="AJ55" s="203"/>
      <c r="AK55" s="208"/>
      <c r="AL55" s="208"/>
      <c r="AM55" s="208"/>
      <c r="AN55" s="208"/>
      <c r="AO55" s="208"/>
      <c r="AP55" s="203"/>
      <c r="AQ55" s="394"/>
    </row>
    <row r="56" spans="1:43" s="170" customFormat="1">
      <c r="A56" s="394"/>
      <c r="B56" s="49" t="s">
        <v>581</v>
      </c>
      <c r="C56" s="49" t="s">
        <v>345</v>
      </c>
      <c r="D56" s="51" t="s">
        <v>338</v>
      </c>
      <c r="E56" s="50" t="s">
        <v>339</v>
      </c>
      <c r="F56" s="51" t="s">
        <v>347</v>
      </c>
      <c r="G56" s="52" t="s">
        <v>144</v>
      </c>
      <c r="H56" s="208"/>
      <c r="I56" s="208"/>
      <c r="J56" s="208"/>
      <c r="K56" s="208"/>
      <c r="L56" s="208"/>
      <c r="M56" s="203"/>
      <c r="N56" s="215">
        <f>'3a. Maintenance Expenditure'!T12</f>
        <v>0</v>
      </c>
      <c r="O56" s="215">
        <f>'3a. Maintenance Expenditure'!U12</f>
        <v>0</v>
      </c>
      <c r="P56" s="208"/>
      <c r="Q56" s="208"/>
      <c r="R56" s="208"/>
      <c r="S56" s="208"/>
      <c r="T56" s="208"/>
      <c r="U56" s="203"/>
      <c r="V56" s="211"/>
      <c r="W56" s="211"/>
      <c r="X56" s="211"/>
      <c r="Y56" s="208"/>
      <c r="Z56" s="208"/>
      <c r="AA56" s="208"/>
      <c r="AB56" s="208"/>
      <c r="AC56" s="208"/>
      <c r="AD56" s="203"/>
      <c r="AE56" s="208"/>
      <c r="AF56" s="208"/>
      <c r="AG56" s="208"/>
      <c r="AH56" s="208"/>
      <c r="AI56" s="208"/>
      <c r="AJ56" s="203"/>
      <c r="AK56" s="208"/>
      <c r="AL56" s="208"/>
      <c r="AM56" s="208"/>
      <c r="AN56" s="208"/>
      <c r="AO56" s="208"/>
      <c r="AP56" s="203"/>
      <c r="AQ56" s="394"/>
    </row>
    <row r="57" spans="1:43">
      <c r="A57" s="394"/>
      <c r="B57" s="49" t="s">
        <v>582</v>
      </c>
      <c r="C57" s="49" t="s">
        <v>399</v>
      </c>
      <c r="D57" s="51" t="s">
        <v>338</v>
      </c>
      <c r="E57" s="50" t="s">
        <v>372</v>
      </c>
      <c r="F57" s="51" t="s">
        <v>384</v>
      </c>
      <c r="G57" s="51" t="s">
        <v>400</v>
      </c>
      <c r="H57" s="208"/>
      <c r="I57" s="208"/>
      <c r="J57" s="208"/>
      <c r="K57" s="208"/>
      <c r="L57" s="208"/>
      <c r="M57" s="203"/>
      <c r="N57" s="215">
        <f>'3a. Maintenance Expenditure'!T32</f>
        <v>0</v>
      </c>
      <c r="O57" s="215">
        <f>'3a. Maintenance Expenditure'!U32</f>
        <v>0</v>
      </c>
      <c r="P57" s="208"/>
      <c r="Q57" s="208"/>
      <c r="R57" s="208"/>
      <c r="S57" s="208"/>
      <c r="T57" s="208"/>
      <c r="U57" s="203"/>
      <c r="V57" s="211"/>
      <c r="W57" s="211"/>
      <c r="X57" s="211"/>
      <c r="Y57" s="208"/>
      <c r="Z57" s="208"/>
      <c r="AA57" s="208"/>
      <c r="AB57" s="208"/>
      <c r="AC57" s="208"/>
      <c r="AD57" s="203"/>
      <c r="AE57" s="208"/>
      <c r="AF57" s="208"/>
      <c r="AG57" s="208"/>
      <c r="AH57" s="208"/>
      <c r="AI57" s="208"/>
      <c r="AJ57" s="203"/>
      <c r="AK57" s="208"/>
      <c r="AL57" s="208"/>
      <c r="AM57" s="208"/>
      <c r="AN57" s="208"/>
      <c r="AO57" s="208"/>
      <c r="AP57" s="203"/>
      <c r="AQ57" s="394"/>
    </row>
    <row r="58" spans="1:43">
      <c r="A58" s="394"/>
      <c r="B58" s="49" t="s">
        <v>583</v>
      </c>
      <c r="C58" s="49" t="s">
        <v>401</v>
      </c>
      <c r="D58" s="51" t="s">
        <v>338</v>
      </c>
      <c r="E58" s="50" t="s">
        <v>372</v>
      </c>
      <c r="F58" s="51" t="s">
        <v>384</v>
      </c>
      <c r="G58" s="51" t="s">
        <v>402</v>
      </c>
      <c r="H58" s="208"/>
      <c r="I58" s="208"/>
      <c r="J58" s="208"/>
      <c r="K58" s="208"/>
      <c r="L58" s="208"/>
      <c r="M58" s="203"/>
      <c r="N58" s="215">
        <f>'3a. Maintenance Expenditure'!T33</f>
        <v>0</v>
      </c>
      <c r="O58" s="215">
        <f>'3a. Maintenance Expenditure'!U33</f>
        <v>0</v>
      </c>
      <c r="P58" s="208"/>
      <c r="Q58" s="208"/>
      <c r="R58" s="208"/>
      <c r="S58" s="208"/>
      <c r="T58" s="208"/>
      <c r="U58" s="203"/>
      <c r="V58" s="211"/>
      <c r="W58" s="211"/>
      <c r="X58" s="211"/>
      <c r="Y58" s="208"/>
      <c r="Z58" s="208"/>
      <c r="AA58" s="208"/>
      <c r="AB58" s="208"/>
      <c r="AC58" s="208"/>
      <c r="AD58" s="203"/>
      <c r="AE58" s="208"/>
      <c r="AF58" s="208"/>
      <c r="AG58" s="208"/>
      <c r="AH58" s="208"/>
      <c r="AI58" s="208"/>
      <c r="AJ58" s="203"/>
      <c r="AK58" s="208"/>
      <c r="AL58" s="208"/>
      <c r="AM58" s="208"/>
      <c r="AN58" s="208"/>
      <c r="AO58" s="208"/>
      <c r="AP58" s="203"/>
      <c r="AQ58" s="394"/>
    </row>
    <row r="59" spans="1:43">
      <c r="A59" s="394"/>
      <c r="B59" s="49" t="s">
        <v>584</v>
      </c>
      <c r="C59" s="49" t="s">
        <v>403</v>
      </c>
      <c r="D59" s="51" t="s">
        <v>338</v>
      </c>
      <c r="E59" s="50" t="s">
        <v>372</v>
      </c>
      <c r="F59" s="51" t="s">
        <v>384</v>
      </c>
      <c r="G59" s="51" t="s">
        <v>404</v>
      </c>
      <c r="H59" s="208"/>
      <c r="I59" s="208"/>
      <c r="J59" s="208"/>
      <c r="K59" s="208"/>
      <c r="L59" s="208"/>
      <c r="M59" s="203"/>
      <c r="N59" s="215">
        <f>'3a. Maintenance Expenditure'!T34</f>
        <v>0</v>
      </c>
      <c r="O59" s="215">
        <f>'3a. Maintenance Expenditure'!U34</f>
        <v>0</v>
      </c>
      <c r="P59" s="208"/>
      <c r="Q59" s="208"/>
      <c r="R59" s="208"/>
      <c r="S59" s="208"/>
      <c r="T59" s="208"/>
      <c r="U59" s="203"/>
      <c r="V59" s="211"/>
      <c r="W59" s="211"/>
      <c r="X59" s="211"/>
      <c r="Y59" s="208"/>
      <c r="Z59" s="208"/>
      <c r="AA59" s="208"/>
      <c r="AB59" s="208"/>
      <c r="AC59" s="208"/>
      <c r="AD59" s="203"/>
      <c r="AE59" s="208"/>
      <c r="AF59" s="208"/>
      <c r="AG59" s="208"/>
      <c r="AH59" s="208"/>
      <c r="AI59" s="208"/>
      <c r="AJ59" s="203"/>
      <c r="AK59" s="208"/>
      <c r="AL59" s="208"/>
      <c r="AM59" s="208"/>
      <c r="AN59" s="208"/>
      <c r="AO59" s="208"/>
      <c r="AP59" s="203"/>
      <c r="AQ59" s="394"/>
    </row>
    <row r="60" spans="1:43" s="170" customFormat="1">
      <c r="A60" s="394"/>
      <c r="B60" s="49" t="s">
        <v>585</v>
      </c>
      <c r="C60" s="49" t="s">
        <v>405</v>
      </c>
      <c r="D60" s="51" t="s">
        <v>338</v>
      </c>
      <c r="E60" s="50" t="s">
        <v>372</v>
      </c>
      <c r="F60" s="51" t="s">
        <v>384</v>
      </c>
      <c r="G60" s="51" t="s">
        <v>406</v>
      </c>
      <c r="H60" s="208"/>
      <c r="I60" s="208"/>
      <c r="J60" s="208"/>
      <c r="K60" s="208"/>
      <c r="L60" s="208"/>
      <c r="M60" s="203"/>
      <c r="N60" s="215">
        <f>'3a. Maintenance Expenditure'!T35</f>
        <v>0</v>
      </c>
      <c r="O60" s="215">
        <f>'3a. Maintenance Expenditure'!U35</f>
        <v>0</v>
      </c>
      <c r="P60" s="208"/>
      <c r="Q60" s="208"/>
      <c r="R60" s="208"/>
      <c r="S60" s="208"/>
      <c r="T60" s="208"/>
      <c r="U60" s="203"/>
      <c r="V60" s="211"/>
      <c r="W60" s="211"/>
      <c r="X60" s="211"/>
      <c r="Y60" s="208"/>
      <c r="Z60" s="208"/>
      <c r="AA60" s="208"/>
      <c r="AB60" s="208"/>
      <c r="AC60" s="208"/>
      <c r="AD60" s="203"/>
      <c r="AE60" s="208"/>
      <c r="AF60" s="208"/>
      <c r="AG60" s="208"/>
      <c r="AH60" s="208"/>
      <c r="AI60" s="208"/>
      <c r="AJ60" s="203"/>
      <c r="AK60" s="208"/>
      <c r="AL60" s="208"/>
      <c r="AM60" s="208"/>
      <c r="AN60" s="208"/>
      <c r="AO60" s="208"/>
      <c r="AP60" s="203"/>
      <c r="AQ60" s="394"/>
    </row>
    <row r="61" spans="1:43" s="170" customFormat="1">
      <c r="A61" s="394"/>
      <c r="B61" s="49" t="s">
        <v>586</v>
      </c>
      <c r="C61" s="49" t="s">
        <v>407</v>
      </c>
      <c r="D61" s="51" t="s">
        <v>338</v>
      </c>
      <c r="E61" s="50" t="s">
        <v>372</v>
      </c>
      <c r="F61" s="51" t="s">
        <v>408</v>
      </c>
      <c r="G61" s="51" t="s">
        <v>409</v>
      </c>
      <c r="H61" s="208"/>
      <c r="I61" s="208"/>
      <c r="J61" s="208"/>
      <c r="K61" s="208"/>
      <c r="L61" s="208"/>
      <c r="M61" s="203"/>
      <c r="N61" s="215">
        <f>'3a. Maintenance Expenditure'!T36</f>
        <v>0</v>
      </c>
      <c r="O61" s="215">
        <f>'3a. Maintenance Expenditure'!U36</f>
        <v>0</v>
      </c>
      <c r="P61" s="208"/>
      <c r="Q61" s="208"/>
      <c r="R61" s="208"/>
      <c r="S61" s="208"/>
      <c r="T61" s="208"/>
      <c r="U61" s="203"/>
      <c r="V61" s="211"/>
      <c r="W61" s="211"/>
      <c r="X61" s="211"/>
      <c r="Y61" s="208"/>
      <c r="Z61" s="208"/>
      <c r="AA61" s="208"/>
      <c r="AB61" s="208"/>
      <c r="AC61" s="208"/>
      <c r="AD61" s="203"/>
      <c r="AE61" s="208"/>
      <c r="AF61" s="208"/>
      <c r="AG61" s="208"/>
      <c r="AH61" s="208"/>
      <c r="AI61" s="208"/>
      <c r="AJ61" s="203"/>
      <c r="AK61" s="208"/>
      <c r="AL61" s="208"/>
      <c r="AM61" s="208"/>
      <c r="AN61" s="208"/>
      <c r="AO61" s="208"/>
      <c r="AP61" s="203"/>
      <c r="AQ61" s="394"/>
    </row>
    <row r="62" spans="1:43" s="170" customFormat="1">
      <c r="A62" s="394"/>
      <c r="B62" s="49" t="s">
        <v>587</v>
      </c>
      <c r="C62" s="49" t="s">
        <v>410</v>
      </c>
      <c r="D62" s="51" t="s">
        <v>338</v>
      </c>
      <c r="E62" s="50" t="s">
        <v>372</v>
      </c>
      <c r="F62" s="51" t="s">
        <v>408</v>
      </c>
      <c r="G62" s="51" t="s">
        <v>411</v>
      </c>
      <c r="H62" s="208"/>
      <c r="I62" s="208"/>
      <c r="J62" s="208"/>
      <c r="K62" s="208"/>
      <c r="L62" s="208"/>
      <c r="M62" s="203"/>
      <c r="N62" s="215">
        <f>'3a. Maintenance Expenditure'!T37</f>
        <v>0</v>
      </c>
      <c r="O62" s="215">
        <f>'3a. Maintenance Expenditure'!U37</f>
        <v>0</v>
      </c>
      <c r="P62" s="208"/>
      <c r="Q62" s="208"/>
      <c r="R62" s="208"/>
      <c r="S62" s="208"/>
      <c r="T62" s="208"/>
      <c r="U62" s="203"/>
      <c r="V62" s="211"/>
      <c r="W62" s="211"/>
      <c r="X62" s="211"/>
      <c r="Y62" s="208"/>
      <c r="Z62" s="208"/>
      <c r="AA62" s="208"/>
      <c r="AB62" s="208"/>
      <c r="AC62" s="208"/>
      <c r="AD62" s="203"/>
      <c r="AE62" s="208"/>
      <c r="AF62" s="208"/>
      <c r="AG62" s="208"/>
      <c r="AH62" s="208"/>
      <c r="AI62" s="208"/>
      <c r="AJ62" s="203"/>
      <c r="AK62" s="208"/>
      <c r="AL62" s="208"/>
      <c r="AM62" s="208"/>
      <c r="AN62" s="208"/>
      <c r="AO62" s="208"/>
      <c r="AP62" s="203"/>
      <c r="AQ62" s="394"/>
    </row>
    <row r="63" spans="1:43" s="170" customFormat="1">
      <c r="A63" s="394"/>
      <c r="B63" s="49" t="s">
        <v>588</v>
      </c>
      <c r="C63" s="49" t="s">
        <v>412</v>
      </c>
      <c r="D63" s="51" t="s">
        <v>338</v>
      </c>
      <c r="E63" s="50" t="s">
        <v>372</v>
      </c>
      <c r="F63" s="51" t="s">
        <v>408</v>
      </c>
      <c r="G63" s="51" t="s">
        <v>413</v>
      </c>
      <c r="H63" s="208"/>
      <c r="I63" s="208"/>
      <c r="J63" s="208"/>
      <c r="K63" s="208"/>
      <c r="L63" s="208"/>
      <c r="M63" s="203"/>
      <c r="N63" s="215">
        <f>'3a. Maintenance Expenditure'!T38</f>
        <v>0</v>
      </c>
      <c r="O63" s="215">
        <f>'3a. Maintenance Expenditure'!U38</f>
        <v>0</v>
      </c>
      <c r="P63" s="208"/>
      <c r="Q63" s="208"/>
      <c r="R63" s="208"/>
      <c r="S63" s="208"/>
      <c r="T63" s="208"/>
      <c r="U63" s="203"/>
      <c r="V63" s="211"/>
      <c r="W63" s="211"/>
      <c r="X63" s="211"/>
      <c r="Y63" s="208"/>
      <c r="Z63" s="208"/>
      <c r="AA63" s="208"/>
      <c r="AB63" s="208"/>
      <c r="AC63" s="208"/>
      <c r="AD63" s="203"/>
      <c r="AE63" s="208"/>
      <c r="AF63" s="208"/>
      <c r="AG63" s="208"/>
      <c r="AH63" s="208"/>
      <c r="AI63" s="208"/>
      <c r="AJ63" s="203"/>
      <c r="AK63" s="208"/>
      <c r="AL63" s="208"/>
      <c r="AM63" s="208"/>
      <c r="AN63" s="208"/>
      <c r="AO63" s="208"/>
      <c r="AP63" s="203"/>
      <c r="AQ63" s="394"/>
    </row>
    <row r="64" spans="1:43">
      <c r="A64" s="394"/>
      <c r="B64" s="49" t="s">
        <v>589</v>
      </c>
      <c r="C64" s="49" t="s">
        <v>414</v>
      </c>
      <c r="D64" s="51" t="s">
        <v>338</v>
      </c>
      <c r="E64" s="50" t="s">
        <v>372</v>
      </c>
      <c r="F64" s="51" t="s">
        <v>408</v>
      </c>
      <c r="G64" s="51" t="s">
        <v>406</v>
      </c>
      <c r="H64" s="208"/>
      <c r="I64" s="208"/>
      <c r="J64" s="208"/>
      <c r="K64" s="208"/>
      <c r="L64" s="208"/>
      <c r="M64" s="203"/>
      <c r="N64" s="215">
        <f>'3a. Maintenance Expenditure'!T39</f>
        <v>0</v>
      </c>
      <c r="O64" s="215">
        <f>'3a. Maintenance Expenditure'!U39</f>
        <v>0</v>
      </c>
      <c r="P64" s="208"/>
      <c r="Q64" s="208"/>
      <c r="R64" s="208"/>
      <c r="S64" s="208"/>
      <c r="T64" s="208"/>
      <c r="U64" s="203"/>
      <c r="V64" s="211"/>
      <c r="W64" s="211"/>
      <c r="X64" s="211"/>
      <c r="Y64" s="208"/>
      <c r="Z64" s="208"/>
      <c r="AA64" s="208"/>
      <c r="AB64" s="208"/>
      <c r="AC64" s="208"/>
      <c r="AD64" s="203"/>
      <c r="AE64" s="208"/>
      <c r="AF64" s="208"/>
      <c r="AG64" s="208"/>
      <c r="AH64" s="208"/>
      <c r="AI64" s="208"/>
      <c r="AJ64" s="203"/>
      <c r="AK64" s="208"/>
      <c r="AL64" s="208"/>
      <c r="AM64" s="208"/>
      <c r="AN64" s="208"/>
      <c r="AO64" s="208"/>
      <c r="AP64" s="203"/>
      <c r="AQ64" s="394"/>
    </row>
    <row r="65" spans="1:43">
      <c r="A65" s="394"/>
      <c r="B65" s="49" t="s">
        <v>590</v>
      </c>
      <c r="C65" s="49" t="s">
        <v>417</v>
      </c>
      <c r="D65" s="51" t="s">
        <v>418</v>
      </c>
      <c r="E65" s="50" t="s">
        <v>419</v>
      </c>
      <c r="F65" s="51" t="s">
        <v>420</v>
      </c>
      <c r="G65" s="52" t="s">
        <v>144</v>
      </c>
      <c r="H65" s="208"/>
      <c r="I65" s="208"/>
      <c r="J65" s="208"/>
      <c r="K65" s="208"/>
      <c r="L65" s="208"/>
      <c r="M65" s="203"/>
      <c r="N65" s="215">
        <f>'3a. Maintenance Expenditure'!T41</f>
        <v>0</v>
      </c>
      <c r="O65" s="215">
        <f>'3a. Maintenance Expenditure'!U41</f>
        <v>0</v>
      </c>
      <c r="P65" s="208"/>
      <c r="Q65" s="208"/>
      <c r="R65" s="208"/>
      <c r="S65" s="208"/>
      <c r="T65" s="208"/>
      <c r="U65" s="203"/>
      <c r="V65" s="211"/>
      <c r="W65" s="211"/>
      <c r="X65" s="211"/>
      <c r="Y65" s="208"/>
      <c r="Z65" s="208"/>
      <c r="AA65" s="208"/>
      <c r="AB65" s="208"/>
      <c r="AC65" s="208"/>
      <c r="AD65" s="203"/>
      <c r="AE65" s="208"/>
      <c r="AF65" s="208"/>
      <c r="AG65" s="208"/>
      <c r="AH65" s="208"/>
      <c r="AI65" s="208"/>
      <c r="AJ65" s="203"/>
      <c r="AK65" s="208"/>
      <c r="AL65" s="208"/>
      <c r="AM65" s="208"/>
      <c r="AN65" s="208"/>
      <c r="AO65" s="208"/>
      <c r="AP65" s="203"/>
      <c r="AQ65" s="394"/>
    </row>
    <row r="66" spans="1:43" s="170" customFormat="1">
      <c r="A66" s="394"/>
      <c r="B66" s="49" t="s">
        <v>591</v>
      </c>
      <c r="C66" s="49" t="s">
        <v>421</v>
      </c>
      <c r="D66" s="51" t="s">
        <v>418</v>
      </c>
      <c r="E66" s="50" t="s">
        <v>419</v>
      </c>
      <c r="F66" s="51" t="s">
        <v>422</v>
      </c>
      <c r="G66" s="52" t="s">
        <v>144</v>
      </c>
      <c r="H66" s="208"/>
      <c r="I66" s="208"/>
      <c r="J66" s="208"/>
      <c r="K66" s="208"/>
      <c r="L66" s="208"/>
      <c r="M66" s="203"/>
      <c r="N66" s="215">
        <f>'3a. Maintenance Expenditure'!T42</f>
        <v>0</v>
      </c>
      <c r="O66" s="215">
        <f>'3a. Maintenance Expenditure'!U42</f>
        <v>0</v>
      </c>
      <c r="P66" s="208"/>
      <c r="Q66" s="208"/>
      <c r="R66" s="208"/>
      <c r="S66" s="208"/>
      <c r="T66" s="208"/>
      <c r="U66" s="203"/>
      <c r="V66" s="211"/>
      <c r="W66" s="211"/>
      <c r="X66" s="211"/>
      <c r="Y66" s="208"/>
      <c r="Z66" s="208"/>
      <c r="AA66" s="208"/>
      <c r="AB66" s="208"/>
      <c r="AC66" s="208"/>
      <c r="AD66" s="203"/>
      <c r="AE66" s="208"/>
      <c r="AF66" s="208"/>
      <c r="AG66" s="208"/>
      <c r="AH66" s="208"/>
      <c r="AI66" s="208"/>
      <c r="AJ66" s="203"/>
      <c r="AK66" s="208"/>
      <c r="AL66" s="208"/>
      <c r="AM66" s="208"/>
      <c r="AN66" s="208"/>
      <c r="AO66" s="208"/>
      <c r="AP66" s="203"/>
      <c r="AQ66" s="394"/>
    </row>
    <row r="67" spans="1:43" s="170" customFormat="1">
      <c r="A67" s="394"/>
      <c r="B67" s="49" t="s">
        <v>592</v>
      </c>
      <c r="C67" s="49" t="s">
        <v>423</v>
      </c>
      <c r="D67" s="51" t="s">
        <v>418</v>
      </c>
      <c r="E67" s="50" t="s">
        <v>419</v>
      </c>
      <c r="F67" s="51" t="s">
        <v>424</v>
      </c>
      <c r="G67" s="52" t="s">
        <v>144</v>
      </c>
      <c r="H67" s="208"/>
      <c r="I67" s="208"/>
      <c r="J67" s="208"/>
      <c r="K67" s="208"/>
      <c r="L67" s="208"/>
      <c r="M67" s="203"/>
      <c r="N67" s="215">
        <f>'3a. Maintenance Expenditure'!T43</f>
        <v>0</v>
      </c>
      <c r="O67" s="215">
        <f>'3a. Maintenance Expenditure'!U43</f>
        <v>0</v>
      </c>
      <c r="P67" s="208"/>
      <c r="Q67" s="208"/>
      <c r="R67" s="208"/>
      <c r="S67" s="208"/>
      <c r="T67" s="208"/>
      <c r="U67" s="203"/>
      <c r="V67" s="211"/>
      <c r="W67" s="211"/>
      <c r="X67" s="211"/>
      <c r="Y67" s="208"/>
      <c r="Z67" s="208"/>
      <c r="AA67" s="208"/>
      <c r="AB67" s="208"/>
      <c r="AC67" s="208"/>
      <c r="AD67" s="203"/>
      <c r="AE67" s="208"/>
      <c r="AF67" s="208"/>
      <c r="AG67" s="208"/>
      <c r="AH67" s="208"/>
      <c r="AI67" s="208"/>
      <c r="AJ67" s="203"/>
      <c r="AK67" s="208"/>
      <c r="AL67" s="208"/>
      <c r="AM67" s="208"/>
      <c r="AN67" s="208"/>
      <c r="AO67" s="208"/>
      <c r="AP67" s="203"/>
      <c r="AQ67" s="394"/>
    </row>
    <row r="68" spans="1:43">
      <c r="A68" s="394"/>
      <c r="B68" s="49" t="s">
        <v>593</v>
      </c>
      <c r="C68" s="49" t="s">
        <v>425</v>
      </c>
      <c r="D68" s="51" t="s">
        <v>418</v>
      </c>
      <c r="E68" s="50" t="s">
        <v>419</v>
      </c>
      <c r="F68" s="51" t="s">
        <v>426</v>
      </c>
      <c r="G68" s="51" t="s">
        <v>427</v>
      </c>
      <c r="H68" s="208"/>
      <c r="I68" s="208"/>
      <c r="J68" s="208"/>
      <c r="K68" s="208"/>
      <c r="L68" s="208"/>
      <c r="M68" s="203"/>
      <c r="N68" s="215">
        <f>'3a. Maintenance Expenditure'!T44</f>
        <v>0</v>
      </c>
      <c r="O68" s="215">
        <f>'3a. Maintenance Expenditure'!U44</f>
        <v>0</v>
      </c>
      <c r="P68" s="208"/>
      <c r="Q68" s="208"/>
      <c r="R68" s="208"/>
      <c r="S68" s="208"/>
      <c r="T68" s="208"/>
      <c r="U68" s="203"/>
      <c r="V68" s="211"/>
      <c r="W68" s="211"/>
      <c r="X68" s="211"/>
      <c r="Y68" s="208"/>
      <c r="Z68" s="208"/>
      <c r="AA68" s="208"/>
      <c r="AB68" s="208"/>
      <c r="AC68" s="208"/>
      <c r="AD68" s="203"/>
      <c r="AE68" s="208"/>
      <c r="AF68" s="208"/>
      <c r="AG68" s="208"/>
      <c r="AH68" s="208"/>
      <c r="AI68" s="208"/>
      <c r="AJ68" s="203"/>
      <c r="AK68" s="208"/>
      <c r="AL68" s="208"/>
      <c r="AM68" s="208"/>
      <c r="AN68" s="208"/>
      <c r="AO68" s="208"/>
      <c r="AP68" s="203"/>
      <c r="AQ68" s="394"/>
    </row>
    <row r="69" spans="1:43">
      <c r="A69" s="394"/>
      <c r="B69" s="49" t="s">
        <v>594</v>
      </c>
      <c r="C69" s="49" t="s">
        <v>428</v>
      </c>
      <c r="D69" s="51" t="s">
        <v>418</v>
      </c>
      <c r="E69" s="50" t="s">
        <v>419</v>
      </c>
      <c r="F69" s="51" t="s">
        <v>426</v>
      </c>
      <c r="G69" s="51" t="s">
        <v>429</v>
      </c>
      <c r="H69" s="208"/>
      <c r="I69" s="208"/>
      <c r="J69" s="208"/>
      <c r="K69" s="208"/>
      <c r="L69" s="208"/>
      <c r="M69" s="203"/>
      <c r="N69" s="215">
        <f>'3a. Maintenance Expenditure'!T45</f>
        <v>0</v>
      </c>
      <c r="O69" s="215">
        <f>'3a. Maintenance Expenditure'!U45</f>
        <v>0</v>
      </c>
      <c r="P69" s="208"/>
      <c r="Q69" s="208"/>
      <c r="R69" s="208"/>
      <c r="S69" s="208"/>
      <c r="T69" s="208"/>
      <c r="U69" s="203"/>
      <c r="V69" s="211"/>
      <c r="W69" s="211"/>
      <c r="X69" s="211"/>
      <c r="Y69" s="208"/>
      <c r="Z69" s="208"/>
      <c r="AA69" s="208"/>
      <c r="AB69" s="208"/>
      <c r="AC69" s="208"/>
      <c r="AD69" s="203"/>
      <c r="AE69" s="208"/>
      <c r="AF69" s="208"/>
      <c r="AG69" s="208"/>
      <c r="AH69" s="208"/>
      <c r="AI69" s="208"/>
      <c r="AJ69" s="203"/>
      <c r="AK69" s="208"/>
      <c r="AL69" s="208"/>
      <c r="AM69" s="208"/>
      <c r="AN69" s="208"/>
      <c r="AO69" s="208"/>
      <c r="AP69" s="203"/>
      <c r="AQ69" s="394"/>
    </row>
    <row r="70" spans="1:43">
      <c r="A70" s="394"/>
      <c r="B70" s="49" t="s">
        <v>595</v>
      </c>
      <c r="C70" s="49" t="s">
        <v>435</v>
      </c>
      <c r="D70" s="51" t="s">
        <v>418</v>
      </c>
      <c r="E70" s="50" t="s">
        <v>419</v>
      </c>
      <c r="F70" s="51" t="s">
        <v>436</v>
      </c>
      <c r="G70" s="52" t="s">
        <v>144</v>
      </c>
      <c r="H70" s="208"/>
      <c r="I70" s="208"/>
      <c r="J70" s="208"/>
      <c r="K70" s="208"/>
      <c r="L70" s="208"/>
      <c r="M70" s="203"/>
      <c r="N70" s="215">
        <f>'3a. Maintenance Expenditure'!T48</f>
        <v>0</v>
      </c>
      <c r="O70" s="215">
        <f>'3a. Maintenance Expenditure'!U48</f>
        <v>0</v>
      </c>
      <c r="P70" s="208"/>
      <c r="Q70" s="208"/>
      <c r="R70" s="208"/>
      <c r="S70" s="208"/>
      <c r="T70" s="208"/>
      <c r="U70" s="203"/>
      <c r="V70" s="211"/>
      <c r="W70" s="211"/>
      <c r="X70" s="211"/>
      <c r="Y70" s="208"/>
      <c r="Z70" s="208"/>
      <c r="AA70" s="208"/>
      <c r="AB70" s="208"/>
      <c r="AC70" s="208"/>
      <c r="AD70" s="203"/>
      <c r="AE70" s="208"/>
      <c r="AF70" s="208"/>
      <c r="AG70" s="208"/>
      <c r="AH70" s="208"/>
      <c r="AI70" s="208"/>
      <c r="AJ70" s="203"/>
      <c r="AK70" s="208"/>
      <c r="AL70" s="208"/>
      <c r="AM70" s="208"/>
      <c r="AN70" s="208"/>
      <c r="AO70" s="208"/>
      <c r="AP70" s="203"/>
      <c r="AQ70" s="394"/>
    </row>
    <row r="71" spans="1:43">
      <c r="A71" s="394"/>
      <c r="B71" s="49" t="s">
        <v>596</v>
      </c>
      <c r="C71" s="49" t="s">
        <v>455</v>
      </c>
      <c r="D71" s="51" t="s">
        <v>418</v>
      </c>
      <c r="E71" s="50" t="s">
        <v>456</v>
      </c>
      <c r="F71" s="51" t="s">
        <v>457</v>
      </c>
      <c r="G71" s="52" t="s">
        <v>144</v>
      </c>
      <c r="H71" s="208"/>
      <c r="I71" s="208"/>
      <c r="J71" s="208"/>
      <c r="K71" s="208"/>
      <c r="L71" s="208"/>
      <c r="M71" s="203"/>
      <c r="N71" s="215">
        <f>'3a. Maintenance Expenditure'!T57</f>
        <v>0</v>
      </c>
      <c r="O71" s="215">
        <f>'3a. Maintenance Expenditure'!U57</f>
        <v>0</v>
      </c>
      <c r="P71" s="208"/>
      <c r="Q71" s="208"/>
      <c r="R71" s="208"/>
      <c r="S71" s="208"/>
      <c r="T71" s="208"/>
      <c r="U71" s="203"/>
      <c r="V71" s="211"/>
      <c r="W71" s="211"/>
      <c r="X71" s="211"/>
      <c r="Y71" s="208"/>
      <c r="Z71" s="208"/>
      <c r="AA71" s="208"/>
      <c r="AB71" s="208"/>
      <c r="AC71" s="208"/>
      <c r="AD71" s="203"/>
      <c r="AE71" s="208"/>
      <c r="AF71" s="208"/>
      <c r="AG71" s="208"/>
      <c r="AH71" s="208"/>
      <c r="AI71" s="208"/>
      <c r="AJ71" s="203"/>
      <c r="AK71" s="208"/>
      <c r="AL71" s="208"/>
      <c r="AM71" s="208"/>
      <c r="AN71" s="208"/>
      <c r="AO71" s="208"/>
      <c r="AP71" s="203"/>
      <c r="AQ71" s="394"/>
    </row>
    <row r="72" spans="1:43">
      <c r="A72" s="394"/>
      <c r="B72" s="49" t="s">
        <v>597</v>
      </c>
      <c r="C72" s="49" t="s">
        <v>460</v>
      </c>
      <c r="D72" s="51" t="s">
        <v>461</v>
      </c>
      <c r="E72" s="50" t="s">
        <v>419</v>
      </c>
      <c r="F72" s="51" t="s">
        <v>462</v>
      </c>
      <c r="G72" s="52" t="s">
        <v>144</v>
      </c>
      <c r="H72" s="208"/>
      <c r="I72" s="208"/>
      <c r="J72" s="208"/>
      <c r="K72" s="208"/>
      <c r="L72" s="208"/>
      <c r="M72" s="203"/>
      <c r="N72" s="215">
        <f>'3a. Maintenance Expenditure'!T59</f>
        <v>0</v>
      </c>
      <c r="O72" s="215">
        <f>'3a. Maintenance Expenditure'!U59</f>
        <v>0</v>
      </c>
      <c r="P72" s="208"/>
      <c r="Q72" s="208"/>
      <c r="R72" s="208"/>
      <c r="S72" s="208"/>
      <c r="T72" s="208"/>
      <c r="U72" s="203"/>
      <c r="V72" s="211"/>
      <c r="W72" s="211"/>
      <c r="X72" s="211"/>
      <c r="Y72" s="208"/>
      <c r="Z72" s="208"/>
      <c r="AA72" s="208"/>
      <c r="AB72" s="208"/>
      <c r="AC72" s="208"/>
      <c r="AD72" s="203"/>
      <c r="AE72" s="208"/>
      <c r="AF72" s="208"/>
      <c r="AG72" s="208"/>
      <c r="AH72" s="208"/>
      <c r="AI72" s="208"/>
      <c r="AJ72" s="203"/>
      <c r="AK72" s="208"/>
      <c r="AL72" s="208"/>
      <c r="AM72" s="208"/>
      <c r="AN72" s="208"/>
      <c r="AO72" s="208"/>
      <c r="AP72" s="203"/>
      <c r="AQ72" s="394"/>
    </row>
    <row r="73" spans="1:43">
      <c r="A73" s="394"/>
      <c r="B73" s="49" t="s">
        <v>598</v>
      </c>
      <c r="C73" s="49" t="s">
        <v>463</v>
      </c>
      <c r="D73" s="51" t="s">
        <v>461</v>
      </c>
      <c r="E73" s="50" t="s">
        <v>419</v>
      </c>
      <c r="F73" s="51" t="s">
        <v>464</v>
      </c>
      <c r="G73" s="52" t="s">
        <v>144</v>
      </c>
      <c r="H73" s="208"/>
      <c r="I73" s="208"/>
      <c r="J73" s="208"/>
      <c r="K73" s="208"/>
      <c r="L73" s="208"/>
      <c r="M73" s="203"/>
      <c r="N73" s="215">
        <f>'3a. Maintenance Expenditure'!T60</f>
        <v>0</v>
      </c>
      <c r="O73" s="215">
        <f>'3a. Maintenance Expenditure'!U60</f>
        <v>0</v>
      </c>
      <c r="P73" s="208"/>
      <c r="Q73" s="208"/>
      <c r="R73" s="208"/>
      <c r="S73" s="208"/>
      <c r="T73" s="208"/>
      <c r="U73" s="203"/>
      <c r="V73" s="211"/>
      <c r="W73" s="211"/>
      <c r="X73" s="211"/>
      <c r="Y73" s="208"/>
      <c r="Z73" s="208"/>
      <c r="AA73" s="208"/>
      <c r="AB73" s="208"/>
      <c r="AC73" s="208"/>
      <c r="AD73" s="203"/>
      <c r="AE73" s="208"/>
      <c r="AF73" s="208"/>
      <c r="AG73" s="208"/>
      <c r="AH73" s="208"/>
      <c r="AI73" s="208"/>
      <c r="AJ73" s="203"/>
      <c r="AK73" s="208"/>
      <c r="AL73" s="208"/>
      <c r="AM73" s="208"/>
      <c r="AN73" s="208"/>
      <c r="AO73" s="208"/>
      <c r="AP73" s="203"/>
      <c r="AQ73" s="394"/>
    </row>
    <row r="74" spans="1:43">
      <c r="A74" s="394"/>
      <c r="B74" s="49" t="s">
        <v>599</v>
      </c>
      <c r="C74" s="49" t="s">
        <v>468</v>
      </c>
      <c r="D74" s="51" t="s">
        <v>461</v>
      </c>
      <c r="E74" s="50" t="s">
        <v>419</v>
      </c>
      <c r="F74" s="51" t="s">
        <v>469</v>
      </c>
      <c r="G74" s="52" t="s">
        <v>144</v>
      </c>
      <c r="H74" s="208"/>
      <c r="I74" s="208"/>
      <c r="J74" s="208"/>
      <c r="K74" s="208"/>
      <c r="L74" s="208"/>
      <c r="M74" s="203"/>
      <c r="N74" s="215">
        <f>'3a. Maintenance Expenditure'!T63</f>
        <v>0</v>
      </c>
      <c r="O74" s="215">
        <f>'3a. Maintenance Expenditure'!U63</f>
        <v>0</v>
      </c>
      <c r="P74" s="208"/>
      <c r="Q74" s="208"/>
      <c r="R74" s="208"/>
      <c r="S74" s="208"/>
      <c r="T74" s="208"/>
      <c r="U74" s="203"/>
      <c r="V74" s="211"/>
      <c r="W74" s="211"/>
      <c r="X74" s="211"/>
      <c r="Y74" s="208"/>
      <c r="Z74" s="208"/>
      <c r="AA74" s="208"/>
      <c r="AB74" s="208"/>
      <c r="AC74" s="208"/>
      <c r="AD74" s="203"/>
      <c r="AE74" s="208"/>
      <c r="AF74" s="208"/>
      <c r="AG74" s="208"/>
      <c r="AH74" s="208"/>
      <c r="AI74" s="208"/>
      <c r="AJ74" s="203"/>
      <c r="AK74" s="208"/>
      <c r="AL74" s="208"/>
      <c r="AM74" s="208"/>
      <c r="AN74" s="208"/>
      <c r="AO74" s="208"/>
      <c r="AP74" s="203"/>
      <c r="AQ74" s="394"/>
    </row>
    <row r="75" spans="1:43">
      <c r="A75" s="394"/>
      <c r="B75" s="49" t="s">
        <v>600</v>
      </c>
      <c r="C75" s="49" t="s">
        <v>479</v>
      </c>
      <c r="D75" s="51" t="s">
        <v>461</v>
      </c>
      <c r="E75" s="50" t="s">
        <v>456</v>
      </c>
      <c r="F75" s="51" t="s">
        <v>480</v>
      </c>
      <c r="G75" s="52" t="s">
        <v>144</v>
      </c>
      <c r="H75" s="208"/>
      <c r="I75" s="208"/>
      <c r="J75" s="208"/>
      <c r="K75" s="208"/>
      <c r="L75" s="208"/>
      <c r="M75" s="203"/>
      <c r="N75" s="215">
        <f>'3a. Maintenance Expenditure'!T70</f>
        <v>0</v>
      </c>
      <c r="O75" s="215">
        <f>'3a. Maintenance Expenditure'!U70</f>
        <v>0</v>
      </c>
      <c r="P75" s="208"/>
      <c r="Q75" s="208"/>
      <c r="R75" s="208"/>
      <c r="S75" s="208"/>
      <c r="T75" s="208"/>
      <c r="U75" s="203"/>
      <c r="V75" s="211"/>
      <c r="W75" s="211"/>
      <c r="X75" s="211"/>
      <c r="Y75" s="208"/>
      <c r="Z75" s="208"/>
      <c r="AA75" s="208"/>
      <c r="AB75" s="208"/>
      <c r="AC75" s="208"/>
      <c r="AD75" s="203"/>
      <c r="AE75" s="208"/>
      <c r="AF75" s="208"/>
      <c r="AG75" s="208"/>
      <c r="AH75" s="208"/>
      <c r="AI75" s="208"/>
      <c r="AJ75" s="203"/>
      <c r="AK75" s="208"/>
      <c r="AL75" s="208"/>
      <c r="AM75" s="208"/>
      <c r="AN75" s="208"/>
      <c r="AO75" s="208"/>
      <c r="AP75" s="203"/>
      <c r="AQ75" s="394"/>
    </row>
    <row r="76" spans="1:43">
      <c r="A76" s="394"/>
      <c r="B76" s="49" t="s">
        <v>601</v>
      </c>
      <c r="C76" s="49" t="s">
        <v>483</v>
      </c>
      <c r="D76" s="51" t="s">
        <v>484</v>
      </c>
      <c r="E76" s="50" t="s">
        <v>419</v>
      </c>
      <c r="F76" s="51" t="s">
        <v>485</v>
      </c>
      <c r="G76" s="52" t="s">
        <v>144</v>
      </c>
      <c r="H76" s="208"/>
      <c r="I76" s="208"/>
      <c r="J76" s="208"/>
      <c r="K76" s="208"/>
      <c r="L76" s="208"/>
      <c r="M76" s="203"/>
      <c r="N76" s="215">
        <f>'3a. Maintenance Expenditure'!T72</f>
        <v>0</v>
      </c>
      <c r="O76" s="215">
        <f>'3a. Maintenance Expenditure'!U72</f>
        <v>0</v>
      </c>
      <c r="P76" s="208"/>
      <c r="Q76" s="208"/>
      <c r="R76" s="208"/>
      <c r="S76" s="208"/>
      <c r="T76" s="208"/>
      <c r="U76" s="203"/>
      <c r="V76" s="211"/>
      <c r="W76" s="211"/>
      <c r="X76" s="211"/>
      <c r="Y76" s="208"/>
      <c r="Z76" s="208"/>
      <c r="AA76" s="208"/>
      <c r="AB76" s="208"/>
      <c r="AC76" s="208"/>
      <c r="AD76" s="203"/>
      <c r="AE76" s="208"/>
      <c r="AF76" s="208"/>
      <c r="AG76" s="208"/>
      <c r="AH76" s="208"/>
      <c r="AI76" s="208"/>
      <c r="AJ76" s="203"/>
      <c r="AK76" s="208"/>
      <c r="AL76" s="208"/>
      <c r="AM76" s="208"/>
      <c r="AN76" s="208"/>
      <c r="AO76" s="208"/>
      <c r="AP76" s="203"/>
      <c r="AQ76" s="394"/>
    </row>
    <row r="77" spans="1:43">
      <c r="A77" s="394"/>
      <c r="B77" s="49" t="s">
        <v>602</v>
      </c>
      <c r="C77" s="49" t="s">
        <v>486</v>
      </c>
      <c r="D77" s="51" t="s">
        <v>484</v>
      </c>
      <c r="E77" s="50" t="s">
        <v>419</v>
      </c>
      <c r="F77" s="51" t="s">
        <v>487</v>
      </c>
      <c r="G77" s="52" t="s">
        <v>144</v>
      </c>
      <c r="H77" s="208"/>
      <c r="I77" s="208"/>
      <c r="J77" s="208"/>
      <c r="K77" s="208"/>
      <c r="L77" s="208"/>
      <c r="M77" s="203"/>
      <c r="N77" s="215">
        <f>'3a. Maintenance Expenditure'!T73</f>
        <v>0</v>
      </c>
      <c r="O77" s="215">
        <f>'3a. Maintenance Expenditure'!U73</f>
        <v>0</v>
      </c>
      <c r="P77" s="208"/>
      <c r="Q77" s="208"/>
      <c r="R77" s="208"/>
      <c r="S77" s="208"/>
      <c r="T77" s="208"/>
      <c r="U77" s="203"/>
      <c r="V77" s="211"/>
      <c r="W77" s="211"/>
      <c r="X77" s="211"/>
      <c r="Y77" s="208"/>
      <c r="Z77" s="208"/>
      <c r="AA77" s="208"/>
      <c r="AB77" s="208"/>
      <c r="AC77" s="208"/>
      <c r="AD77" s="203"/>
      <c r="AE77" s="208"/>
      <c r="AF77" s="208"/>
      <c r="AG77" s="208"/>
      <c r="AH77" s="208"/>
      <c r="AI77" s="208"/>
      <c r="AJ77" s="203"/>
      <c r="AK77" s="208"/>
      <c r="AL77" s="208"/>
      <c r="AM77" s="208"/>
      <c r="AN77" s="208"/>
      <c r="AO77" s="208"/>
      <c r="AP77" s="203"/>
      <c r="AQ77" s="394"/>
    </row>
    <row r="78" spans="1:43">
      <c r="A78" s="394"/>
      <c r="B78" s="49" t="s">
        <v>603</v>
      </c>
      <c r="C78" s="49" t="s">
        <v>491</v>
      </c>
      <c r="D78" s="51" t="s">
        <v>484</v>
      </c>
      <c r="E78" s="50" t="s">
        <v>419</v>
      </c>
      <c r="F78" s="51" t="s">
        <v>492</v>
      </c>
      <c r="G78" s="52" t="s">
        <v>144</v>
      </c>
      <c r="H78" s="208"/>
      <c r="I78" s="208"/>
      <c r="J78" s="208"/>
      <c r="K78" s="208"/>
      <c r="L78" s="208"/>
      <c r="M78" s="203"/>
      <c r="N78" s="215">
        <f>'3a. Maintenance Expenditure'!T76</f>
        <v>0</v>
      </c>
      <c r="O78" s="215">
        <f>'3a. Maintenance Expenditure'!U76</f>
        <v>0</v>
      </c>
      <c r="P78" s="208"/>
      <c r="Q78" s="208"/>
      <c r="R78" s="208"/>
      <c r="S78" s="208"/>
      <c r="T78" s="208"/>
      <c r="U78" s="203"/>
      <c r="V78" s="211"/>
      <c r="W78" s="211"/>
      <c r="X78" s="211"/>
      <c r="Y78" s="208"/>
      <c r="Z78" s="208"/>
      <c r="AA78" s="208"/>
      <c r="AB78" s="208"/>
      <c r="AC78" s="208"/>
      <c r="AD78" s="203"/>
      <c r="AE78" s="208"/>
      <c r="AF78" s="208"/>
      <c r="AG78" s="208"/>
      <c r="AH78" s="208"/>
      <c r="AI78" s="208"/>
      <c r="AJ78" s="203"/>
      <c r="AK78" s="208"/>
      <c r="AL78" s="208"/>
      <c r="AM78" s="208"/>
      <c r="AN78" s="208"/>
      <c r="AO78" s="208"/>
      <c r="AP78" s="203"/>
      <c r="AQ78" s="394"/>
    </row>
    <row r="79" spans="1:43">
      <c r="A79" s="394"/>
      <c r="B79" s="49" t="s">
        <v>604</v>
      </c>
      <c r="C79" s="49" t="s">
        <v>495</v>
      </c>
      <c r="D79" s="51" t="s">
        <v>484</v>
      </c>
      <c r="E79" s="50" t="s">
        <v>443</v>
      </c>
      <c r="F79" s="51" t="s">
        <v>496</v>
      </c>
      <c r="G79" s="51" t="s">
        <v>497</v>
      </c>
      <c r="H79" s="208"/>
      <c r="I79" s="208"/>
      <c r="J79" s="208"/>
      <c r="K79" s="208"/>
      <c r="L79" s="208"/>
      <c r="M79" s="203"/>
      <c r="N79" s="215">
        <f>'3a. Maintenance Expenditure'!T78</f>
        <v>0</v>
      </c>
      <c r="O79" s="215">
        <f>'3a. Maintenance Expenditure'!U78</f>
        <v>0</v>
      </c>
      <c r="P79" s="208"/>
      <c r="Q79" s="208"/>
      <c r="R79" s="208"/>
      <c r="S79" s="208"/>
      <c r="T79" s="208"/>
      <c r="U79" s="203"/>
      <c r="V79" s="211"/>
      <c r="W79" s="211"/>
      <c r="X79" s="211"/>
      <c r="Y79" s="208"/>
      <c r="Z79" s="208"/>
      <c r="AA79" s="208"/>
      <c r="AB79" s="208"/>
      <c r="AC79" s="208"/>
      <c r="AD79" s="203"/>
      <c r="AE79" s="208"/>
      <c r="AF79" s="208"/>
      <c r="AG79" s="208"/>
      <c r="AH79" s="208"/>
      <c r="AI79" s="208"/>
      <c r="AJ79" s="203"/>
      <c r="AK79" s="208"/>
      <c r="AL79" s="208"/>
      <c r="AM79" s="208"/>
      <c r="AN79" s="208"/>
      <c r="AO79" s="208"/>
      <c r="AP79" s="203"/>
      <c r="AQ79" s="394"/>
    </row>
    <row r="80" spans="1:43">
      <c r="A80" s="394"/>
      <c r="B80" s="49" t="s">
        <v>605</v>
      </c>
      <c r="C80" s="49" t="s">
        <v>498</v>
      </c>
      <c r="D80" s="51" t="s">
        <v>484</v>
      </c>
      <c r="E80" s="50" t="s">
        <v>443</v>
      </c>
      <c r="F80" s="51" t="s">
        <v>496</v>
      </c>
      <c r="G80" s="51" t="s">
        <v>499</v>
      </c>
      <c r="H80" s="208"/>
      <c r="I80" s="208"/>
      <c r="J80" s="208"/>
      <c r="K80" s="208"/>
      <c r="L80" s="208"/>
      <c r="M80" s="203"/>
      <c r="N80" s="215">
        <f>'3a. Maintenance Expenditure'!T79</f>
        <v>0</v>
      </c>
      <c r="O80" s="215">
        <f>'3a. Maintenance Expenditure'!U79</f>
        <v>0</v>
      </c>
      <c r="P80" s="208"/>
      <c r="Q80" s="208"/>
      <c r="R80" s="208"/>
      <c r="S80" s="208"/>
      <c r="T80" s="208"/>
      <c r="U80" s="203"/>
      <c r="V80" s="211"/>
      <c r="W80" s="211"/>
      <c r="X80" s="211"/>
      <c r="Y80" s="208"/>
      <c r="Z80" s="208"/>
      <c r="AA80" s="208"/>
      <c r="AB80" s="208"/>
      <c r="AC80" s="208"/>
      <c r="AD80" s="203"/>
      <c r="AE80" s="208"/>
      <c r="AF80" s="208"/>
      <c r="AG80" s="208"/>
      <c r="AH80" s="208"/>
      <c r="AI80" s="208"/>
      <c r="AJ80" s="203"/>
      <c r="AK80" s="208"/>
      <c r="AL80" s="208"/>
      <c r="AM80" s="208"/>
      <c r="AN80" s="208"/>
      <c r="AO80" s="208"/>
      <c r="AP80" s="203"/>
      <c r="AQ80" s="394"/>
    </row>
    <row r="81" spans="1:43">
      <c r="A81" s="394"/>
      <c r="B81" s="49" t="s">
        <v>606</v>
      </c>
      <c r="C81" s="49" t="s">
        <v>500</v>
      </c>
      <c r="D81" s="51" t="s">
        <v>484</v>
      </c>
      <c r="E81" s="50" t="s">
        <v>443</v>
      </c>
      <c r="F81" s="51" t="s">
        <v>496</v>
      </c>
      <c r="G81" s="51" t="s">
        <v>501</v>
      </c>
      <c r="H81" s="208"/>
      <c r="I81" s="208"/>
      <c r="J81" s="208"/>
      <c r="K81" s="208"/>
      <c r="L81" s="208"/>
      <c r="M81" s="203"/>
      <c r="N81" s="215">
        <f>'3a. Maintenance Expenditure'!T80</f>
        <v>0</v>
      </c>
      <c r="O81" s="215">
        <f>'3a. Maintenance Expenditure'!U80</f>
        <v>0</v>
      </c>
      <c r="P81" s="208"/>
      <c r="Q81" s="208"/>
      <c r="R81" s="208"/>
      <c r="S81" s="208"/>
      <c r="T81" s="208"/>
      <c r="U81" s="203"/>
      <c r="V81" s="211"/>
      <c r="W81" s="211"/>
      <c r="X81" s="211"/>
      <c r="Y81" s="208"/>
      <c r="Z81" s="208"/>
      <c r="AA81" s="208"/>
      <c r="AB81" s="208"/>
      <c r="AC81" s="208"/>
      <c r="AD81" s="203"/>
      <c r="AE81" s="208"/>
      <c r="AF81" s="208"/>
      <c r="AG81" s="208"/>
      <c r="AH81" s="208"/>
      <c r="AI81" s="208"/>
      <c r="AJ81" s="203"/>
      <c r="AK81" s="208"/>
      <c r="AL81" s="208"/>
      <c r="AM81" s="208"/>
      <c r="AN81" s="208"/>
      <c r="AO81" s="208"/>
      <c r="AP81" s="203"/>
      <c r="AQ81" s="394"/>
    </row>
    <row r="82" spans="1:43">
      <c r="A82" s="394"/>
      <c r="B82" s="49" t="s">
        <v>607</v>
      </c>
      <c r="C82" s="49" t="s">
        <v>502</v>
      </c>
      <c r="D82" s="51" t="s">
        <v>484</v>
      </c>
      <c r="E82" s="50" t="s">
        <v>443</v>
      </c>
      <c r="F82" s="51" t="s">
        <v>496</v>
      </c>
      <c r="G82" s="51" t="s">
        <v>503</v>
      </c>
      <c r="H82" s="208"/>
      <c r="I82" s="208"/>
      <c r="J82" s="208"/>
      <c r="K82" s="208"/>
      <c r="L82" s="208"/>
      <c r="M82" s="203"/>
      <c r="N82" s="215">
        <f>'3a. Maintenance Expenditure'!T81</f>
        <v>0</v>
      </c>
      <c r="O82" s="215">
        <f>'3a. Maintenance Expenditure'!U81</f>
        <v>0</v>
      </c>
      <c r="P82" s="208"/>
      <c r="Q82" s="208"/>
      <c r="R82" s="208"/>
      <c r="S82" s="208"/>
      <c r="T82" s="208"/>
      <c r="U82" s="203"/>
      <c r="V82" s="211"/>
      <c r="W82" s="211"/>
      <c r="X82" s="211"/>
      <c r="Y82" s="208"/>
      <c r="Z82" s="208"/>
      <c r="AA82" s="208"/>
      <c r="AB82" s="208"/>
      <c r="AC82" s="208"/>
      <c r="AD82" s="203"/>
      <c r="AE82" s="208"/>
      <c r="AF82" s="208"/>
      <c r="AG82" s="208"/>
      <c r="AH82" s="208"/>
      <c r="AI82" s="208"/>
      <c r="AJ82" s="203"/>
      <c r="AK82" s="208"/>
      <c r="AL82" s="208"/>
      <c r="AM82" s="208"/>
      <c r="AN82" s="208"/>
      <c r="AO82" s="208"/>
      <c r="AP82" s="203"/>
      <c r="AQ82" s="394"/>
    </row>
    <row r="83" spans="1:43">
      <c r="A83" s="394"/>
      <c r="B83" s="49" t="s">
        <v>608</v>
      </c>
      <c r="C83" s="49" t="s">
        <v>504</v>
      </c>
      <c r="D83" s="51" t="s">
        <v>484</v>
      </c>
      <c r="E83" s="50" t="s">
        <v>443</v>
      </c>
      <c r="F83" s="51" t="s">
        <v>496</v>
      </c>
      <c r="G83" s="51" t="s">
        <v>505</v>
      </c>
      <c r="H83" s="208"/>
      <c r="I83" s="208"/>
      <c r="J83" s="208"/>
      <c r="K83" s="208"/>
      <c r="L83" s="208"/>
      <c r="M83" s="203"/>
      <c r="N83" s="215">
        <f>'3a. Maintenance Expenditure'!T82</f>
        <v>0</v>
      </c>
      <c r="O83" s="215">
        <f>'3a. Maintenance Expenditure'!U82</f>
        <v>0</v>
      </c>
      <c r="P83" s="208"/>
      <c r="Q83" s="208"/>
      <c r="R83" s="208"/>
      <c r="S83" s="208"/>
      <c r="T83" s="208"/>
      <c r="U83" s="203"/>
      <c r="V83" s="211"/>
      <c r="W83" s="211"/>
      <c r="X83" s="211"/>
      <c r="Y83" s="208"/>
      <c r="Z83" s="208"/>
      <c r="AA83" s="208"/>
      <c r="AB83" s="208"/>
      <c r="AC83" s="208"/>
      <c r="AD83" s="203"/>
      <c r="AE83" s="208"/>
      <c r="AF83" s="208"/>
      <c r="AG83" s="208"/>
      <c r="AH83" s="208"/>
      <c r="AI83" s="208"/>
      <c r="AJ83" s="203"/>
      <c r="AK83" s="208"/>
      <c r="AL83" s="208"/>
      <c r="AM83" s="208"/>
      <c r="AN83" s="208"/>
      <c r="AO83" s="208"/>
      <c r="AP83" s="203"/>
      <c r="AQ83" s="394"/>
    </row>
    <row r="84" spans="1:43">
      <c r="A84" s="394"/>
      <c r="B84" s="49" t="s">
        <v>609</v>
      </c>
      <c r="C84" s="49" t="s">
        <v>506</v>
      </c>
      <c r="D84" s="51" t="s">
        <v>484</v>
      </c>
      <c r="E84" s="50" t="s">
        <v>443</v>
      </c>
      <c r="F84" s="51" t="s">
        <v>496</v>
      </c>
      <c r="G84" s="52" t="s">
        <v>144</v>
      </c>
      <c r="H84" s="208"/>
      <c r="I84" s="208"/>
      <c r="J84" s="208"/>
      <c r="K84" s="208"/>
      <c r="L84" s="208"/>
      <c r="M84" s="203"/>
      <c r="N84" s="215">
        <f>'3a. Maintenance Expenditure'!T83</f>
        <v>0</v>
      </c>
      <c r="O84" s="215">
        <f>'3a. Maintenance Expenditure'!U83</f>
        <v>0</v>
      </c>
      <c r="P84" s="208"/>
      <c r="Q84" s="208"/>
      <c r="R84" s="208"/>
      <c r="S84" s="208"/>
      <c r="T84" s="208"/>
      <c r="U84" s="203"/>
      <c r="V84" s="211"/>
      <c r="W84" s="211"/>
      <c r="X84" s="211"/>
      <c r="Y84" s="208"/>
      <c r="Z84" s="208"/>
      <c r="AA84" s="208"/>
      <c r="AB84" s="208"/>
      <c r="AC84" s="208"/>
      <c r="AD84" s="203"/>
      <c r="AE84" s="208"/>
      <c r="AF84" s="208"/>
      <c r="AG84" s="208"/>
      <c r="AH84" s="208"/>
      <c r="AI84" s="208"/>
      <c r="AJ84" s="203"/>
      <c r="AK84" s="208"/>
      <c r="AL84" s="208"/>
      <c r="AM84" s="208"/>
      <c r="AN84" s="208"/>
      <c r="AO84" s="208"/>
      <c r="AP84" s="203"/>
      <c r="AQ84" s="394"/>
    </row>
    <row r="85" spans="1:43">
      <c r="A85" s="394"/>
      <c r="B85" s="49" t="s">
        <v>610</v>
      </c>
      <c r="C85" s="49" t="s">
        <v>507</v>
      </c>
      <c r="D85" s="51" t="s">
        <v>484</v>
      </c>
      <c r="E85" s="50" t="s">
        <v>443</v>
      </c>
      <c r="F85" s="51" t="s">
        <v>508</v>
      </c>
      <c r="G85" s="51" t="s">
        <v>344</v>
      </c>
      <c r="H85" s="208"/>
      <c r="I85" s="208"/>
      <c r="J85" s="208"/>
      <c r="K85" s="208"/>
      <c r="L85" s="208"/>
      <c r="M85" s="203"/>
      <c r="N85" s="215">
        <f>'3a. Maintenance Expenditure'!T84</f>
        <v>0</v>
      </c>
      <c r="O85" s="215">
        <f>'3a. Maintenance Expenditure'!U84</f>
        <v>0</v>
      </c>
      <c r="P85" s="208"/>
      <c r="Q85" s="208"/>
      <c r="R85" s="208"/>
      <c r="S85" s="208"/>
      <c r="T85" s="208"/>
      <c r="U85" s="203"/>
      <c r="V85" s="211"/>
      <c r="W85" s="211"/>
      <c r="X85" s="211"/>
      <c r="Y85" s="208"/>
      <c r="Z85" s="208"/>
      <c r="AA85" s="208"/>
      <c r="AB85" s="208"/>
      <c r="AC85" s="208"/>
      <c r="AD85" s="203"/>
      <c r="AE85" s="208"/>
      <c r="AF85" s="208"/>
      <c r="AG85" s="208"/>
      <c r="AH85" s="208"/>
      <c r="AI85" s="208"/>
      <c r="AJ85" s="203"/>
      <c r="AK85" s="208"/>
      <c r="AL85" s="208"/>
      <c r="AM85" s="208"/>
      <c r="AN85" s="208"/>
      <c r="AO85" s="208"/>
      <c r="AP85" s="203"/>
      <c r="AQ85" s="394"/>
    </row>
    <row r="86" spans="1:43">
      <c r="A86" s="394"/>
      <c r="B86" s="49" t="s">
        <v>611</v>
      </c>
      <c r="C86" s="49" t="s">
        <v>509</v>
      </c>
      <c r="D86" s="51" t="s">
        <v>484</v>
      </c>
      <c r="E86" s="50" t="s">
        <v>456</v>
      </c>
      <c r="F86" s="50" t="s">
        <v>510</v>
      </c>
      <c r="G86" s="52" t="s">
        <v>144</v>
      </c>
      <c r="H86" s="208"/>
      <c r="I86" s="208"/>
      <c r="J86" s="208"/>
      <c r="K86" s="208"/>
      <c r="L86" s="208"/>
      <c r="M86" s="203"/>
      <c r="N86" s="215">
        <f>'3a. Maintenance Expenditure'!T85</f>
        <v>0</v>
      </c>
      <c r="O86" s="215">
        <f>'3a. Maintenance Expenditure'!U85</f>
        <v>0</v>
      </c>
      <c r="P86" s="208"/>
      <c r="Q86" s="208"/>
      <c r="R86" s="208"/>
      <c r="S86" s="208"/>
      <c r="T86" s="208"/>
      <c r="U86" s="203"/>
      <c r="V86" s="211"/>
      <c r="W86" s="211"/>
      <c r="X86" s="211"/>
      <c r="Y86" s="208"/>
      <c r="Z86" s="208"/>
      <c r="AA86" s="208"/>
      <c r="AB86" s="208"/>
      <c r="AC86" s="208"/>
      <c r="AD86" s="203"/>
      <c r="AE86" s="208"/>
      <c r="AF86" s="208"/>
      <c r="AG86" s="208"/>
      <c r="AH86" s="208"/>
      <c r="AI86" s="208"/>
      <c r="AJ86" s="203"/>
      <c r="AK86" s="208"/>
      <c r="AL86" s="208"/>
      <c r="AM86" s="208"/>
      <c r="AN86" s="208"/>
      <c r="AO86" s="208"/>
      <c r="AP86" s="203"/>
      <c r="AQ86" s="394"/>
    </row>
    <row r="87" spans="1:43">
      <c r="A87" s="394"/>
      <c r="B87" s="49" t="s">
        <v>612</v>
      </c>
      <c r="C87" s="49" t="s">
        <v>513</v>
      </c>
      <c r="D87" s="51" t="s">
        <v>514</v>
      </c>
      <c r="E87" s="50" t="s">
        <v>515</v>
      </c>
      <c r="F87" s="50" t="s">
        <v>516</v>
      </c>
      <c r="G87" s="50" t="s">
        <v>517</v>
      </c>
      <c r="H87" s="208"/>
      <c r="I87" s="208"/>
      <c r="J87" s="208"/>
      <c r="K87" s="208"/>
      <c r="L87" s="208"/>
      <c r="M87" s="203"/>
      <c r="N87" s="215">
        <f>'3a. Maintenance Expenditure'!T87</f>
        <v>0</v>
      </c>
      <c r="O87" s="215">
        <f>'3a. Maintenance Expenditure'!U87</f>
        <v>0</v>
      </c>
      <c r="P87" s="208"/>
      <c r="Q87" s="208"/>
      <c r="R87" s="208"/>
      <c r="S87" s="208"/>
      <c r="T87" s="208"/>
      <c r="U87" s="203"/>
      <c r="V87" s="211"/>
      <c r="W87" s="211"/>
      <c r="X87" s="211"/>
      <c r="Y87" s="208"/>
      <c r="Z87" s="208"/>
      <c r="AA87" s="208"/>
      <c r="AB87" s="208"/>
      <c r="AC87" s="208"/>
      <c r="AD87" s="203"/>
      <c r="AE87" s="208"/>
      <c r="AF87" s="208"/>
      <c r="AG87" s="208"/>
      <c r="AH87" s="208"/>
      <c r="AI87" s="208"/>
      <c r="AJ87" s="203"/>
      <c r="AK87" s="208"/>
      <c r="AL87" s="208"/>
      <c r="AM87" s="208"/>
      <c r="AN87" s="208"/>
      <c r="AO87" s="208"/>
      <c r="AP87" s="203"/>
      <c r="AQ87" s="394"/>
    </row>
    <row r="88" spans="1:43" s="170" customFormat="1">
      <c r="A88" s="394"/>
      <c r="B88" s="49" t="s">
        <v>613</v>
      </c>
      <c r="C88" s="49" t="s">
        <v>518</v>
      </c>
      <c r="D88" s="51" t="s">
        <v>514</v>
      </c>
      <c r="E88" s="50" t="s">
        <v>515</v>
      </c>
      <c r="F88" s="50" t="s">
        <v>516</v>
      </c>
      <c r="G88" s="50" t="s">
        <v>519</v>
      </c>
      <c r="H88" s="208"/>
      <c r="I88" s="208"/>
      <c r="J88" s="208"/>
      <c r="K88" s="208"/>
      <c r="L88" s="208"/>
      <c r="M88" s="203"/>
      <c r="N88" s="215">
        <f>'3a. Maintenance Expenditure'!T88</f>
        <v>0</v>
      </c>
      <c r="O88" s="215">
        <f>'3a. Maintenance Expenditure'!U88</f>
        <v>0</v>
      </c>
      <c r="P88" s="208"/>
      <c r="Q88" s="208"/>
      <c r="R88" s="208"/>
      <c r="S88" s="208"/>
      <c r="T88" s="208"/>
      <c r="U88" s="203"/>
      <c r="V88" s="211"/>
      <c r="W88" s="211"/>
      <c r="X88" s="211"/>
      <c r="Y88" s="208"/>
      <c r="Z88" s="208"/>
      <c r="AA88" s="208"/>
      <c r="AB88" s="208"/>
      <c r="AC88" s="208"/>
      <c r="AD88" s="203"/>
      <c r="AE88" s="208"/>
      <c r="AF88" s="208"/>
      <c r="AG88" s="208"/>
      <c r="AH88" s="208"/>
      <c r="AI88" s="208"/>
      <c r="AJ88" s="203"/>
      <c r="AK88" s="208"/>
      <c r="AL88" s="208"/>
      <c r="AM88" s="208"/>
      <c r="AN88" s="208"/>
      <c r="AO88" s="208"/>
      <c r="AP88" s="203"/>
      <c r="AQ88" s="394"/>
    </row>
    <row r="89" spans="1:43">
      <c r="A89" s="394"/>
      <c r="B89" s="49" t="s">
        <v>614</v>
      </c>
      <c r="C89" s="49" t="s">
        <v>520</v>
      </c>
      <c r="D89" s="51" t="s">
        <v>514</v>
      </c>
      <c r="E89" s="50" t="s">
        <v>515</v>
      </c>
      <c r="F89" s="50" t="s">
        <v>516</v>
      </c>
      <c r="G89" s="50" t="s">
        <v>521</v>
      </c>
      <c r="H89" s="208"/>
      <c r="I89" s="208"/>
      <c r="J89" s="208"/>
      <c r="K89" s="208"/>
      <c r="L89" s="208"/>
      <c r="M89" s="203"/>
      <c r="N89" s="215">
        <f>'3a. Maintenance Expenditure'!T89</f>
        <v>0</v>
      </c>
      <c r="O89" s="215">
        <f>'3a. Maintenance Expenditure'!U89</f>
        <v>0</v>
      </c>
      <c r="P89" s="208"/>
      <c r="Q89" s="208"/>
      <c r="R89" s="208"/>
      <c r="S89" s="208"/>
      <c r="T89" s="208"/>
      <c r="U89" s="203"/>
      <c r="V89" s="211"/>
      <c r="W89" s="211"/>
      <c r="X89" s="211"/>
      <c r="Y89" s="208"/>
      <c r="Z89" s="208"/>
      <c r="AA89" s="208"/>
      <c r="AB89" s="208"/>
      <c r="AC89" s="208"/>
      <c r="AD89" s="203"/>
      <c r="AE89" s="208"/>
      <c r="AF89" s="208"/>
      <c r="AG89" s="208"/>
      <c r="AH89" s="208"/>
      <c r="AI89" s="208"/>
      <c r="AJ89" s="203"/>
      <c r="AK89" s="208"/>
      <c r="AL89" s="208"/>
      <c r="AM89" s="208"/>
      <c r="AN89" s="208"/>
      <c r="AO89" s="208"/>
      <c r="AP89" s="203"/>
      <c r="AQ89" s="394"/>
    </row>
    <row r="90" spans="1:43">
      <c r="A90" s="394"/>
      <c r="B90" s="49" t="s">
        <v>615</v>
      </c>
      <c r="C90" s="49" t="s">
        <v>522</v>
      </c>
      <c r="D90" s="51" t="s">
        <v>514</v>
      </c>
      <c r="E90" s="50" t="s">
        <v>515</v>
      </c>
      <c r="F90" s="50" t="s">
        <v>516</v>
      </c>
      <c r="G90" s="50" t="s">
        <v>523</v>
      </c>
      <c r="H90" s="208"/>
      <c r="I90" s="208"/>
      <c r="J90" s="208"/>
      <c r="K90" s="208"/>
      <c r="L90" s="208"/>
      <c r="M90" s="203"/>
      <c r="N90" s="215">
        <f>'3a. Maintenance Expenditure'!T90</f>
        <v>0</v>
      </c>
      <c r="O90" s="215">
        <f>'3a. Maintenance Expenditure'!U90</f>
        <v>0</v>
      </c>
      <c r="P90" s="208"/>
      <c r="Q90" s="208"/>
      <c r="R90" s="208"/>
      <c r="S90" s="208"/>
      <c r="T90" s="208"/>
      <c r="U90" s="203"/>
      <c r="V90" s="211"/>
      <c r="W90" s="211"/>
      <c r="X90" s="211"/>
      <c r="Y90" s="208"/>
      <c r="Z90" s="208"/>
      <c r="AA90" s="208"/>
      <c r="AB90" s="208"/>
      <c r="AC90" s="208"/>
      <c r="AD90" s="203"/>
      <c r="AE90" s="208"/>
      <c r="AF90" s="208"/>
      <c r="AG90" s="208"/>
      <c r="AH90" s="208"/>
      <c r="AI90" s="208"/>
      <c r="AJ90" s="203"/>
      <c r="AK90" s="208"/>
      <c r="AL90" s="208"/>
      <c r="AM90" s="208"/>
      <c r="AN90" s="208"/>
      <c r="AO90" s="208"/>
      <c r="AP90" s="203"/>
      <c r="AQ90" s="394"/>
    </row>
    <row r="91" spans="1:43">
      <c r="A91" s="394"/>
      <c r="B91" s="49" t="s">
        <v>616</v>
      </c>
      <c r="C91" s="49" t="s">
        <v>524</v>
      </c>
      <c r="D91" s="51" t="s">
        <v>514</v>
      </c>
      <c r="E91" s="50" t="s">
        <v>515</v>
      </c>
      <c r="F91" s="50" t="s">
        <v>516</v>
      </c>
      <c r="G91" s="50" t="s">
        <v>525</v>
      </c>
      <c r="H91" s="208"/>
      <c r="I91" s="208"/>
      <c r="J91" s="208"/>
      <c r="K91" s="208"/>
      <c r="L91" s="208"/>
      <c r="M91" s="203"/>
      <c r="N91" s="215">
        <f>'3a. Maintenance Expenditure'!T91</f>
        <v>0</v>
      </c>
      <c r="O91" s="215">
        <f>'3a. Maintenance Expenditure'!U91</f>
        <v>0</v>
      </c>
      <c r="P91" s="208"/>
      <c r="Q91" s="208"/>
      <c r="R91" s="208"/>
      <c r="S91" s="208"/>
      <c r="T91" s="208"/>
      <c r="U91" s="203"/>
      <c r="V91" s="211"/>
      <c r="W91" s="211"/>
      <c r="X91" s="211"/>
      <c r="Y91" s="208"/>
      <c r="Z91" s="208"/>
      <c r="AA91" s="208"/>
      <c r="AB91" s="208"/>
      <c r="AC91" s="208"/>
      <c r="AD91" s="203"/>
      <c r="AE91" s="208"/>
      <c r="AF91" s="208"/>
      <c r="AG91" s="208"/>
      <c r="AH91" s="208"/>
      <c r="AI91" s="208"/>
      <c r="AJ91" s="203"/>
      <c r="AK91" s="208"/>
      <c r="AL91" s="208"/>
      <c r="AM91" s="208"/>
      <c r="AN91" s="208"/>
      <c r="AO91" s="208"/>
      <c r="AP91" s="203"/>
      <c r="AQ91" s="394"/>
    </row>
    <row r="92" spans="1:43">
      <c r="A92" s="394"/>
      <c r="B92" s="49" t="s">
        <v>617</v>
      </c>
      <c r="C92" s="49" t="s">
        <v>526</v>
      </c>
      <c r="D92" s="51" t="s">
        <v>514</v>
      </c>
      <c r="E92" s="50" t="s">
        <v>515</v>
      </c>
      <c r="F92" s="50" t="s">
        <v>516</v>
      </c>
      <c r="G92" s="50" t="s">
        <v>302</v>
      </c>
      <c r="H92" s="208"/>
      <c r="I92" s="208"/>
      <c r="J92" s="208"/>
      <c r="K92" s="208"/>
      <c r="L92" s="208"/>
      <c r="M92" s="203"/>
      <c r="N92" s="215">
        <f>'3a. Maintenance Expenditure'!T92</f>
        <v>0</v>
      </c>
      <c r="O92" s="215">
        <f>'3a. Maintenance Expenditure'!U92</f>
        <v>0</v>
      </c>
      <c r="P92" s="208"/>
      <c r="Q92" s="208"/>
      <c r="R92" s="208"/>
      <c r="S92" s="208"/>
      <c r="T92" s="208"/>
      <c r="U92" s="203"/>
      <c r="V92" s="211"/>
      <c r="W92" s="211"/>
      <c r="X92" s="211"/>
      <c r="Y92" s="208"/>
      <c r="Z92" s="208"/>
      <c r="AA92" s="208"/>
      <c r="AB92" s="208"/>
      <c r="AC92" s="208"/>
      <c r="AD92" s="203"/>
      <c r="AE92" s="208"/>
      <c r="AF92" s="208"/>
      <c r="AG92" s="208"/>
      <c r="AH92" s="208"/>
      <c r="AI92" s="208"/>
      <c r="AJ92" s="203"/>
      <c r="AK92" s="208"/>
      <c r="AL92" s="208"/>
      <c r="AM92" s="208"/>
      <c r="AN92" s="208"/>
      <c r="AO92" s="208"/>
      <c r="AP92" s="203"/>
      <c r="AQ92" s="394"/>
    </row>
    <row r="93" spans="1:43">
      <c r="A93" s="394"/>
      <c r="B93" s="49" t="s">
        <v>618</v>
      </c>
      <c r="C93" s="197"/>
      <c r="D93" s="315" t="s">
        <v>619</v>
      </c>
      <c r="E93" s="316"/>
      <c r="F93" s="316"/>
      <c r="G93" s="317"/>
      <c r="H93" s="208"/>
      <c r="I93" s="208"/>
      <c r="J93" s="208"/>
      <c r="K93" s="208"/>
      <c r="L93" s="208"/>
      <c r="M93" s="203"/>
      <c r="N93" s="195">
        <f>SUM(N56:N92)</f>
        <v>0</v>
      </c>
      <c r="O93" s="195">
        <f>SUM(O56:O92)</f>
        <v>0</v>
      </c>
      <c r="P93" s="208"/>
      <c r="Q93" s="208"/>
      <c r="R93" s="208"/>
      <c r="S93" s="208"/>
      <c r="T93" s="208"/>
      <c r="U93" s="203"/>
      <c r="V93" s="195">
        <f>SUM(V56:V92)</f>
        <v>0</v>
      </c>
      <c r="W93" s="195">
        <f>SUM(W56:W92)</f>
        <v>0</v>
      </c>
      <c r="X93" s="195">
        <f>SUM(X56:X92)</f>
        <v>0</v>
      </c>
      <c r="Y93" s="208"/>
      <c r="Z93" s="208"/>
      <c r="AA93" s="208"/>
      <c r="AB93" s="208"/>
      <c r="AC93" s="208"/>
      <c r="AD93" s="203"/>
      <c r="AE93" s="208"/>
      <c r="AF93" s="208"/>
      <c r="AG93" s="208"/>
      <c r="AH93" s="208"/>
      <c r="AI93" s="208"/>
      <c r="AJ93" s="203"/>
      <c r="AK93" s="208"/>
      <c r="AL93" s="208"/>
      <c r="AM93" s="208"/>
      <c r="AN93" s="208"/>
      <c r="AO93" s="208"/>
      <c r="AP93" s="203"/>
      <c r="AQ93" s="394"/>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row r="155" spans="3:3">
      <c r="C155"/>
    </row>
    <row r="156" spans="3:3">
      <c r="C156"/>
    </row>
    <row r="157" spans="3:3">
      <c r="C157"/>
    </row>
    <row r="158" spans="3:3">
      <c r="C158"/>
    </row>
    <row r="159" spans="3:3">
      <c r="C159"/>
    </row>
    <row r="160" spans="3:3">
      <c r="C160"/>
    </row>
    <row r="161" spans="3:3">
      <c r="C161"/>
    </row>
    <row r="162" spans="3:3">
      <c r="C162"/>
    </row>
    <row r="163" spans="3:3">
      <c r="C163"/>
    </row>
    <row r="164" spans="3:3">
      <c r="C164"/>
    </row>
    <row r="165" spans="3:3">
      <c r="C165"/>
    </row>
    <row r="166" spans="3:3">
      <c r="C166"/>
    </row>
    <row r="167" spans="3:3">
      <c r="C167"/>
    </row>
    <row r="168" spans="3:3">
      <c r="C168"/>
    </row>
    <row r="169" spans="3:3">
      <c r="C169"/>
    </row>
    <row r="170" spans="3:3">
      <c r="C170"/>
    </row>
    <row r="171" spans="3:3">
      <c r="C171"/>
    </row>
    <row r="172" spans="3:3">
      <c r="C172"/>
    </row>
    <row r="173" spans="3:3">
      <c r="C173"/>
    </row>
    <row r="174" spans="3:3">
      <c r="C174"/>
    </row>
    <row r="175" spans="3:3">
      <c r="C175"/>
    </row>
    <row r="176" spans="3:3">
      <c r="C176"/>
    </row>
    <row r="177" spans="3:3">
      <c r="C177"/>
    </row>
    <row r="178" spans="3:3">
      <c r="C178"/>
    </row>
    <row r="179" spans="3:3">
      <c r="C179"/>
    </row>
    <row r="180" spans="3:3">
      <c r="C180"/>
    </row>
    <row r="181" spans="3:3">
      <c r="C181"/>
    </row>
  </sheetData>
  <sortState xmlns:xlrd2="http://schemas.microsoft.com/office/spreadsheetml/2017/richdata2" ref="C101:C181">
    <sortCondition ref="C101:C181"/>
  </sortState>
  <mergeCells count="331">
    <mergeCell ref="D6:G6"/>
    <mergeCell ref="H6:AD6"/>
    <mergeCell ref="C7:G7"/>
    <mergeCell ref="F12:F13"/>
    <mergeCell ref="E14:E15"/>
    <mergeCell ref="F14:F15"/>
    <mergeCell ref="Y8:AC8"/>
    <mergeCell ref="AD8:AD9"/>
    <mergeCell ref="D10:D27"/>
    <mergeCell ref="E10:E13"/>
    <mergeCell ref="F10:F11"/>
    <mergeCell ref="D8:G8"/>
    <mergeCell ref="H8:L8"/>
    <mergeCell ref="M8:M9"/>
    <mergeCell ref="P8:T8"/>
    <mergeCell ref="U8:U9"/>
    <mergeCell ref="V8:X8"/>
    <mergeCell ref="L18:L19"/>
    <mergeCell ref="M18:M19"/>
    <mergeCell ref="P18:P19"/>
    <mergeCell ref="AC18:AC19"/>
    <mergeCell ref="AD18:AD19"/>
    <mergeCell ref="W18:W19"/>
    <mergeCell ref="X18:X19"/>
    <mergeCell ref="B18:B19"/>
    <mergeCell ref="F18:F21"/>
    <mergeCell ref="G18:G19"/>
    <mergeCell ref="H18:H19"/>
    <mergeCell ref="I18:I19"/>
    <mergeCell ref="J18:J19"/>
    <mergeCell ref="E16:E27"/>
    <mergeCell ref="F16:F17"/>
    <mergeCell ref="S20:S21"/>
    <mergeCell ref="B20:B21"/>
    <mergeCell ref="G20:G21"/>
    <mergeCell ref="H20:H21"/>
    <mergeCell ref="I20:I21"/>
    <mergeCell ref="J20:J21"/>
    <mergeCell ref="K20:K21"/>
    <mergeCell ref="L20:L21"/>
    <mergeCell ref="M20:M21"/>
    <mergeCell ref="K18:K19"/>
    <mergeCell ref="M22:M23"/>
    <mergeCell ref="N22:N23"/>
    <mergeCell ref="O22:O23"/>
    <mergeCell ref="B25:B26"/>
    <mergeCell ref="F25:F26"/>
    <mergeCell ref="G25:G26"/>
    <mergeCell ref="Y18:Y19"/>
    <mergeCell ref="Z18:Z19"/>
    <mergeCell ref="AA18:AA19"/>
    <mergeCell ref="AB18:AB19"/>
    <mergeCell ref="Q18:Q19"/>
    <mergeCell ref="R18:R19"/>
    <mergeCell ref="S18:S19"/>
    <mergeCell ref="T18:T19"/>
    <mergeCell ref="U18:U19"/>
    <mergeCell ref="V18:V19"/>
    <mergeCell ref="Z20:Z21"/>
    <mergeCell ref="AA20:AA21"/>
    <mergeCell ref="AB20:AB21"/>
    <mergeCell ref="AC20:AC21"/>
    <mergeCell ref="AD20:AD21"/>
    <mergeCell ref="B22:B23"/>
    <mergeCell ref="F22:F23"/>
    <mergeCell ref="G22:G23"/>
    <mergeCell ref="H22:H23"/>
    <mergeCell ref="I22:I23"/>
    <mergeCell ref="T20:T21"/>
    <mergeCell ref="U20:U21"/>
    <mergeCell ref="V20:V21"/>
    <mergeCell ref="W20:W21"/>
    <mergeCell ref="X20:X21"/>
    <mergeCell ref="Y20:Y21"/>
    <mergeCell ref="P20:P21"/>
    <mergeCell ref="Q20:Q21"/>
    <mergeCell ref="R20:R21"/>
    <mergeCell ref="AC22:AC23"/>
    <mergeCell ref="AD22:AD23"/>
    <mergeCell ref="AA22:AA23"/>
    <mergeCell ref="N18:N21"/>
    <mergeCell ref="O18:O21"/>
    <mergeCell ref="H25:H26"/>
    <mergeCell ref="I25:I26"/>
    <mergeCell ref="J25:J26"/>
    <mergeCell ref="K25:K26"/>
    <mergeCell ref="V22:V23"/>
    <mergeCell ref="W22:W23"/>
    <mergeCell ref="X22:X23"/>
    <mergeCell ref="Y22:Y23"/>
    <mergeCell ref="Z22:Z23"/>
    <mergeCell ref="P22:P23"/>
    <mergeCell ref="Q22:Q23"/>
    <mergeCell ref="R22:R23"/>
    <mergeCell ref="S22:S23"/>
    <mergeCell ref="T22:T23"/>
    <mergeCell ref="U22:U23"/>
    <mergeCell ref="J22:J23"/>
    <mergeCell ref="K22:K23"/>
    <mergeCell ref="L22:L23"/>
    <mergeCell ref="AD25:AD26"/>
    <mergeCell ref="B28:B30"/>
    <mergeCell ref="D28:D43"/>
    <mergeCell ref="E28:E33"/>
    <mergeCell ref="F28:F33"/>
    <mergeCell ref="G28:G30"/>
    <mergeCell ref="H28:H30"/>
    <mergeCell ref="I28:I30"/>
    <mergeCell ref="J28:J30"/>
    <mergeCell ref="K28:K30"/>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AD28:AD30"/>
    <mergeCell ref="B31:B33"/>
    <mergeCell ref="G31:G33"/>
    <mergeCell ref="H31:H33"/>
    <mergeCell ref="I31:I33"/>
    <mergeCell ref="J31:J33"/>
    <mergeCell ref="K31:K33"/>
    <mergeCell ref="L31:L33"/>
    <mergeCell ref="M31:M33"/>
    <mergeCell ref="N31:N33"/>
    <mergeCell ref="X28:X30"/>
    <mergeCell ref="Y28:Y30"/>
    <mergeCell ref="Z28:Z30"/>
    <mergeCell ref="AA28:AA30"/>
    <mergeCell ref="AB28:AB30"/>
    <mergeCell ref="AC28:AC30"/>
    <mergeCell ref="R28:R30"/>
    <mergeCell ref="S28:S30"/>
    <mergeCell ref="T28:T30"/>
    <mergeCell ref="U28:U30"/>
    <mergeCell ref="V28:V30"/>
    <mergeCell ref="W28:W30"/>
    <mergeCell ref="L28:L30"/>
    <mergeCell ref="M28:M30"/>
    <mergeCell ref="AC31:AC33"/>
    <mergeCell ref="AD31:AD33"/>
    <mergeCell ref="B34:B37"/>
    <mergeCell ref="E34:E43"/>
    <mergeCell ref="F34:F41"/>
    <mergeCell ref="G34:G37"/>
    <mergeCell ref="H34:H37"/>
    <mergeCell ref="I34:I37"/>
    <mergeCell ref="U31:U33"/>
    <mergeCell ref="V31:V33"/>
    <mergeCell ref="W31:W33"/>
    <mergeCell ref="X31:X33"/>
    <mergeCell ref="Y31:Y33"/>
    <mergeCell ref="Z31:Z33"/>
    <mergeCell ref="O31:O33"/>
    <mergeCell ref="P31:P33"/>
    <mergeCell ref="Q31:Q33"/>
    <mergeCell ref="R31:R33"/>
    <mergeCell ref="S31:S33"/>
    <mergeCell ref="T31:T33"/>
    <mergeCell ref="AC34:AC37"/>
    <mergeCell ref="AD34:AD37"/>
    <mergeCell ref="B38:B41"/>
    <mergeCell ref="G38:G41"/>
    <mergeCell ref="H38:H41"/>
    <mergeCell ref="I38:I41"/>
    <mergeCell ref="J38:J41"/>
    <mergeCell ref="K38:K41"/>
    <mergeCell ref="L38:L41"/>
    <mergeCell ref="V34:V37"/>
    <mergeCell ref="W34:W37"/>
    <mergeCell ref="X34:X37"/>
    <mergeCell ref="Y34:Y37"/>
    <mergeCell ref="Z34:Z37"/>
    <mergeCell ref="AA34:AA37"/>
    <mergeCell ref="P34:P37"/>
    <mergeCell ref="Q34:Q37"/>
    <mergeCell ref="R34:R37"/>
    <mergeCell ref="S34:S37"/>
    <mergeCell ref="T34:T37"/>
    <mergeCell ref="U34:U37"/>
    <mergeCell ref="J34:J37"/>
    <mergeCell ref="K34:K37"/>
    <mergeCell ref="L34:L37"/>
    <mergeCell ref="AC38:AC41"/>
    <mergeCell ref="AD38:AD41"/>
    <mergeCell ref="S38:S41"/>
    <mergeCell ref="T38:T41"/>
    <mergeCell ref="U38:U41"/>
    <mergeCell ref="V38:V41"/>
    <mergeCell ref="W38:W41"/>
    <mergeCell ref="X38:X41"/>
    <mergeCell ref="M38:M41"/>
    <mergeCell ref="N38:N41"/>
    <mergeCell ref="O38:O41"/>
    <mergeCell ref="P38:P41"/>
    <mergeCell ref="Q38:Q41"/>
    <mergeCell ref="R38:R41"/>
    <mergeCell ref="D55:G55"/>
    <mergeCell ref="D93:G93"/>
    <mergeCell ref="N8:O8"/>
    <mergeCell ref="D44:G44"/>
    <mergeCell ref="F42:F43"/>
    <mergeCell ref="Y38:Y41"/>
    <mergeCell ref="Z38:Z41"/>
    <mergeCell ref="AA38:AA41"/>
    <mergeCell ref="AB38:AB41"/>
    <mergeCell ref="AB34:AB37"/>
    <mergeCell ref="M34:M37"/>
    <mergeCell ref="N34:N37"/>
    <mergeCell ref="O34:O37"/>
    <mergeCell ref="AA31:AA33"/>
    <mergeCell ref="AB31:AB33"/>
    <mergeCell ref="N28:N30"/>
    <mergeCell ref="O28:O30"/>
    <mergeCell ref="P28:P30"/>
    <mergeCell ref="Q28:Q30"/>
    <mergeCell ref="N25:N26"/>
    <mergeCell ref="O25:O26"/>
    <mergeCell ref="P25:P26"/>
    <mergeCell ref="Q25:Q26"/>
    <mergeCell ref="AB22:AB23"/>
    <mergeCell ref="AE20:AE21"/>
    <mergeCell ref="AF20:AF21"/>
    <mergeCell ref="AG20:AG21"/>
    <mergeCell ref="AH20:AH21"/>
    <mergeCell ref="AI20:AI21"/>
    <mergeCell ref="AJ20:AJ21"/>
    <mergeCell ref="AE8:AI8"/>
    <mergeCell ref="AJ8:AJ9"/>
    <mergeCell ref="AE18:AE19"/>
    <mergeCell ref="AF18:AF19"/>
    <mergeCell ref="AG18:AG19"/>
    <mergeCell ref="AH18:AH19"/>
    <mergeCell ref="AI18:AI19"/>
    <mergeCell ref="AJ18:AJ19"/>
    <mergeCell ref="AE25:AE26"/>
    <mergeCell ref="AF25:AF26"/>
    <mergeCell ref="AG25:AG26"/>
    <mergeCell ref="AH25:AH26"/>
    <mergeCell ref="AI25:AI26"/>
    <mergeCell ref="AJ25:AJ26"/>
    <mergeCell ref="AE22:AE23"/>
    <mergeCell ref="AF22:AF23"/>
    <mergeCell ref="AG22:AG23"/>
    <mergeCell ref="AH22:AH23"/>
    <mergeCell ref="AI22:AI23"/>
    <mergeCell ref="AJ22:AJ23"/>
    <mergeCell ref="AE31:AE33"/>
    <mergeCell ref="AF31:AF33"/>
    <mergeCell ref="AG31:AG33"/>
    <mergeCell ref="AH31:AH33"/>
    <mergeCell ref="AI31:AI33"/>
    <mergeCell ref="AJ31:AJ33"/>
    <mergeCell ref="AE28:AE30"/>
    <mergeCell ref="AF28:AF30"/>
    <mergeCell ref="AG28:AG30"/>
    <mergeCell ref="AH28:AH30"/>
    <mergeCell ref="AI28:AI30"/>
    <mergeCell ref="AJ28:AJ30"/>
    <mergeCell ref="AE38:AE41"/>
    <mergeCell ref="AF38:AF41"/>
    <mergeCell ref="AG38:AG41"/>
    <mergeCell ref="AH38:AH41"/>
    <mergeCell ref="AI38:AI41"/>
    <mergeCell ref="AJ38:AJ41"/>
    <mergeCell ref="AE34:AE37"/>
    <mergeCell ref="AF34:AF37"/>
    <mergeCell ref="AG34:AG37"/>
    <mergeCell ref="AH34:AH37"/>
    <mergeCell ref="AI34:AI37"/>
    <mergeCell ref="AJ34:AJ37"/>
    <mergeCell ref="AK20:AK21"/>
    <mergeCell ref="AL20:AL21"/>
    <mergeCell ref="AM20:AM21"/>
    <mergeCell ref="AN20:AN21"/>
    <mergeCell ref="AO20:AO21"/>
    <mergeCell ref="AP20:AP21"/>
    <mergeCell ref="AK8:AO8"/>
    <mergeCell ref="AP8:AP9"/>
    <mergeCell ref="AK18:AK19"/>
    <mergeCell ref="AL18:AL19"/>
    <mergeCell ref="AM18:AM19"/>
    <mergeCell ref="AN18:AN19"/>
    <mergeCell ref="AO18:AO19"/>
    <mergeCell ref="AP18:AP19"/>
    <mergeCell ref="AP28:AP30"/>
    <mergeCell ref="AK25:AK26"/>
    <mergeCell ref="AL25:AL26"/>
    <mergeCell ref="AM25:AM26"/>
    <mergeCell ref="AN25:AN26"/>
    <mergeCell ref="AO25:AO26"/>
    <mergeCell ref="AP25:AP26"/>
    <mergeCell ref="AK22:AK23"/>
    <mergeCell ref="AL22:AL23"/>
    <mergeCell ref="AM22:AM23"/>
    <mergeCell ref="AN22:AN23"/>
    <mergeCell ref="AO22:AO23"/>
    <mergeCell ref="AP22:AP23"/>
    <mergeCell ref="AE6:AP6"/>
    <mergeCell ref="AK38:AK41"/>
    <mergeCell ref="AL38:AL41"/>
    <mergeCell ref="AM38:AM41"/>
    <mergeCell ref="AN38:AN41"/>
    <mergeCell ref="AO38:AO41"/>
    <mergeCell ref="AP38:AP41"/>
    <mergeCell ref="AK34:AK37"/>
    <mergeCell ref="AL34:AL37"/>
    <mergeCell ref="AM34:AM37"/>
    <mergeCell ref="AN34:AN37"/>
    <mergeCell ref="AO34:AO37"/>
    <mergeCell ref="AP34:AP37"/>
    <mergeCell ref="AK31:AK33"/>
    <mergeCell ref="AL31:AL33"/>
    <mergeCell ref="AM31:AM33"/>
    <mergeCell ref="AN31:AN33"/>
    <mergeCell ref="AO31:AO33"/>
    <mergeCell ref="AP31:AP33"/>
    <mergeCell ref="AK28:AK30"/>
    <mergeCell ref="AL28:AL30"/>
    <mergeCell ref="AM28:AM30"/>
    <mergeCell ref="AN28:AN30"/>
    <mergeCell ref="AO28:AO30"/>
  </mergeCells>
  <phoneticPr fontId="10" type="noConversion"/>
  <pageMargins left="0.7" right="0.7" top="0.75" bottom="0.75" header="0.3" footer="0.3"/>
  <pageSetup paperSize="9" orientation="portrait" r:id="rId1"/>
  <headerFooter>
    <oddHeader>&amp;C&amp;"Calibri"&amp;7&amp;K000000 Client Confidential&amp;1#_x000D_</oddHeader>
    <oddFooter>&amp;L_x000D_&amp;1#&amp;"Arial"&amp;11&amp;K000000 SW Internal
Personal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AFAF-AD2E-49DF-9876-8B92AE72603A}">
  <dimension ref="B2:U153"/>
  <sheetViews>
    <sheetView zoomScaleNormal="100" workbookViewId="0">
      <selection sqref="A1:XFD1048576"/>
    </sheetView>
  </sheetViews>
  <sheetFormatPr defaultRowHeight="14.45"/>
  <cols>
    <col min="2" max="2" width="15.140625" customWidth="1"/>
    <col min="3" max="3" width="38.140625" customWidth="1"/>
    <col min="4" max="7" width="11.5703125" customWidth="1"/>
    <col min="8" max="8" width="13.140625" customWidth="1"/>
    <col min="9" max="9" width="11.5703125" customWidth="1"/>
    <col min="10" max="10" width="17.85546875" customWidth="1"/>
    <col min="11" max="11" width="11.5703125" customWidth="1"/>
    <col min="12" max="12" width="13.7109375" customWidth="1"/>
    <col min="13" max="13" width="11.5703125" customWidth="1"/>
    <col min="14" max="14" width="13.140625" customWidth="1"/>
    <col min="15" max="15" width="11.5703125" customWidth="1"/>
    <col min="16" max="16" width="14" customWidth="1"/>
    <col min="17" max="21" width="11.5703125" customWidth="1"/>
  </cols>
  <sheetData>
    <row r="2" spans="2:21" ht="26.1">
      <c r="B2" s="125" t="s">
        <v>0</v>
      </c>
    </row>
    <row r="3" spans="2:21">
      <c r="B3" s="2"/>
    </row>
    <row r="4" spans="2:21" ht="26.1">
      <c r="B4" s="65" t="s">
        <v>620</v>
      </c>
    </row>
    <row r="6" spans="2:21">
      <c r="C6" s="335" t="s">
        <v>621</v>
      </c>
      <c r="D6" s="335"/>
      <c r="E6" s="335"/>
      <c r="F6" s="335"/>
      <c r="G6" s="335"/>
      <c r="H6" s="335"/>
      <c r="I6" s="335"/>
      <c r="J6" s="335"/>
      <c r="K6" s="335"/>
      <c r="L6" s="335"/>
      <c r="M6" s="335"/>
      <c r="N6" s="335"/>
      <c r="O6" s="335"/>
      <c r="P6" s="335"/>
      <c r="Q6" s="335"/>
      <c r="R6" s="335"/>
      <c r="S6" s="335"/>
      <c r="T6" s="335"/>
      <c r="U6" s="335"/>
    </row>
    <row r="7" spans="2:21">
      <c r="C7" s="409" t="s">
        <v>3</v>
      </c>
      <c r="D7" s="162">
        <v>1</v>
      </c>
      <c r="E7" s="162">
        <v>2</v>
      </c>
      <c r="F7" s="162">
        <v>3</v>
      </c>
      <c r="G7" s="162">
        <v>4</v>
      </c>
      <c r="H7" s="162">
        <v>5</v>
      </c>
      <c r="I7" s="162">
        <v>6</v>
      </c>
      <c r="J7" s="162">
        <v>7</v>
      </c>
      <c r="K7" s="162">
        <v>8</v>
      </c>
      <c r="L7" s="162">
        <v>9</v>
      </c>
      <c r="M7" s="162">
        <v>10</v>
      </c>
      <c r="N7" s="162">
        <v>11</v>
      </c>
      <c r="O7" s="162">
        <v>12</v>
      </c>
      <c r="P7" s="162">
        <v>13</v>
      </c>
      <c r="Q7" s="162">
        <v>14</v>
      </c>
      <c r="R7" s="162">
        <v>15</v>
      </c>
      <c r="S7" s="162">
        <v>16</v>
      </c>
      <c r="T7" s="162">
        <v>17</v>
      </c>
      <c r="U7" s="162">
        <v>18</v>
      </c>
    </row>
    <row r="8" spans="2:21" ht="29.1">
      <c r="B8" s="410" t="s">
        <v>4</v>
      </c>
      <c r="C8" s="410" t="s">
        <v>622</v>
      </c>
      <c r="D8" s="410" t="s">
        <v>623</v>
      </c>
      <c r="E8" s="410" t="s">
        <v>327</v>
      </c>
      <c r="F8" s="410" t="s">
        <v>624</v>
      </c>
      <c r="G8" s="410" t="s">
        <v>327</v>
      </c>
      <c r="H8" s="410" t="s">
        <v>625</v>
      </c>
      <c r="I8" s="410" t="s">
        <v>327</v>
      </c>
      <c r="J8" s="410" t="s">
        <v>626</v>
      </c>
      <c r="K8" s="410" t="s">
        <v>327</v>
      </c>
      <c r="L8" s="410" t="s">
        <v>627</v>
      </c>
      <c r="M8" s="410" t="s">
        <v>327</v>
      </c>
      <c r="N8" s="410" t="s">
        <v>628</v>
      </c>
      <c r="O8" s="410" t="s">
        <v>327</v>
      </c>
      <c r="P8" s="410" t="s">
        <v>629</v>
      </c>
      <c r="Q8" s="410" t="s">
        <v>327</v>
      </c>
      <c r="R8" s="410" t="s">
        <v>302</v>
      </c>
      <c r="S8" s="410" t="s">
        <v>327</v>
      </c>
      <c r="T8" s="410" t="s">
        <v>144</v>
      </c>
      <c r="U8" s="410" t="s">
        <v>327</v>
      </c>
    </row>
    <row r="9" spans="2:21">
      <c r="B9" s="67" t="s">
        <v>630</v>
      </c>
      <c r="C9" s="68" t="s">
        <v>631</v>
      </c>
      <c r="D9" s="58"/>
      <c r="E9" s="68"/>
      <c r="F9" s="58"/>
      <c r="G9" s="68"/>
      <c r="H9" s="58"/>
      <c r="I9" s="68"/>
      <c r="J9" s="58"/>
      <c r="K9" s="68"/>
      <c r="L9" s="58"/>
      <c r="M9" s="68"/>
      <c r="N9" s="58"/>
      <c r="O9" s="68"/>
      <c r="P9" s="58"/>
      <c r="Q9" s="68"/>
      <c r="R9" s="58"/>
      <c r="S9" s="68"/>
      <c r="T9" s="69">
        <f>D9+F9+H9+J9+L9+N9+P9+R9</f>
        <v>0</v>
      </c>
      <c r="U9" s="68"/>
    </row>
    <row r="10" spans="2:21">
      <c r="B10" s="67" t="s">
        <v>632</v>
      </c>
      <c r="C10" s="68" t="s">
        <v>633</v>
      </c>
      <c r="D10" s="58"/>
      <c r="E10" s="68"/>
      <c r="F10" s="58"/>
      <c r="G10" s="68"/>
      <c r="H10" s="58"/>
      <c r="I10" s="68"/>
      <c r="J10" s="58"/>
      <c r="K10" s="68"/>
      <c r="L10" s="58"/>
      <c r="M10" s="68"/>
      <c r="N10" s="58"/>
      <c r="O10" s="68"/>
      <c r="P10" s="58"/>
      <c r="Q10" s="68"/>
      <c r="R10" s="58"/>
      <c r="S10" s="68"/>
      <c r="T10" s="69">
        <f t="shared" ref="T10:T13" si="0">D10+F10+H10+J10+L10+N10+P10+R10</f>
        <v>0</v>
      </c>
      <c r="U10" s="68"/>
    </row>
    <row r="11" spans="2:21">
      <c r="B11" s="67" t="s">
        <v>634</v>
      </c>
      <c r="C11" s="68" t="s">
        <v>635</v>
      </c>
      <c r="D11" s="58"/>
      <c r="E11" s="68"/>
      <c r="F11" s="58"/>
      <c r="G11" s="68"/>
      <c r="H11" s="58"/>
      <c r="I11" s="68"/>
      <c r="J11" s="58"/>
      <c r="K11" s="68"/>
      <c r="L11" s="58"/>
      <c r="M11" s="68"/>
      <c r="N11" s="58"/>
      <c r="O11" s="68"/>
      <c r="P11" s="58"/>
      <c r="Q11" s="68"/>
      <c r="R11" s="58"/>
      <c r="S11" s="68"/>
      <c r="T11" s="69">
        <f t="shared" si="0"/>
        <v>0</v>
      </c>
      <c r="U11" s="68"/>
    </row>
    <row r="12" spans="2:21">
      <c r="B12" s="67" t="s">
        <v>636</v>
      </c>
      <c r="C12" s="68" t="s">
        <v>637</v>
      </c>
      <c r="D12" s="58"/>
      <c r="E12" s="68"/>
      <c r="F12" s="58"/>
      <c r="G12" s="68"/>
      <c r="H12" s="58"/>
      <c r="I12" s="68"/>
      <c r="J12" s="58"/>
      <c r="K12" s="68"/>
      <c r="L12" s="58"/>
      <c r="M12" s="68"/>
      <c r="N12" s="58"/>
      <c r="O12" s="68"/>
      <c r="P12" s="58"/>
      <c r="Q12" s="68"/>
      <c r="R12" s="58"/>
      <c r="S12" s="68"/>
      <c r="T12" s="69">
        <f t="shared" si="0"/>
        <v>0</v>
      </c>
      <c r="U12" s="68"/>
    </row>
    <row r="13" spans="2:21">
      <c r="B13" s="67" t="s">
        <v>638</v>
      </c>
      <c r="C13" s="68" t="s">
        <v>639</v>
      </c>
      <c r="D13" s="58"/>
      <c r="E13" s="68"/>
      <c r="F13" s="58"/>
      <c r="G13" s="68"/>
      <c r="H13" s="58"/>
      <c r="I13" s="68"/>
      <c r="J13" s="58"/>
      <c r="K13" s="68"/>
      <c r="L13" s="58"/>
      <c r="M13" s="68"/>
      <c r="N13" s="58"/>
      <c r="O13" s="68"/>
      <c r="P13" s="58"/>
      <c r="Q13" s="68"/>
      <c r="R13" s="58"/>
      <c r="S13" s="68"/>
      <c r="T13" s="69">
        <f t="shared" si="0"/>
        <v>0</v>
      </c>
      <c r="U13" s="68"/>
    </row>
    <row r="14" spans="2:21">
      <c r="B14" s="67" t="s">
        <v>640</v>
      </c>
      <c r="C14" s="66" t="s">
        <v>641</v>
      </c>
      <c r="D14" s="69">
        <f>SUM(D9:D13)</f>
        <v>0</v>
      </c>
      <c r="E14" s="66"/>
      <c r="F14" s="69">
        <f>SUM(F9:F13)</f>
        <v>0</v>
      </c>
      <c r="G14" s="66"/>
      <c r="H14" s="69">
        <f>SUM(H9:H13)</f>
        <v>0</v>
      </c>
      <c r="I14" s="66"/>
      <c r="J14" s="69">
        <f>SUM(J9:J13)</f>
        <v>0</v>
      </c>
      <c r="K14" s="66"/>
      <c r="L14" s="69">
        <f>SUM(L9:L13)</f>
        <v>0</v>
      </c>
      <c r="M14" s="66"/>
      <c r="N14" s="69">
        <f>SUM(N9:N13)</f>
        <v>0</v>
      </c>
      <c r="O14" s="66"/>
      <c r="P14" s="69">
        <f>SUM(P9:P13)</f>
        <v>0</v>
      </c>
      <c r="Q14" s="66"/>
      <c r="R14" s="69">
        <f>SUM(R9:R13)</f>
        <v>0</v>
      </c>
      <c r="S14" s="66"/>
      <c r="T14" s="69">
        <f>SUM(T9:T13)</f>
        <v>0</v>
      </c>
      <c r="U14" s="66"/>
    </row>
    <row r="15" spans="2:21">
      <c r="B15" s="67" t="s">
        <v>642</v>
      </c>
      <c r="C15" s="68" t="s">
        <v>643</v>
      </c>
      <c r="D15" s="70">
        <f>IFERROR((D12+D13)/D14, 0)</f>
        <v>0</v>
      </c>
      <c r="E15" s="161"/>
      <c r="F15" s="70">
        <f>IFERROR((F12+F13)/F14, 0)</f>
        <v>0</v>
      </c>
      <c r="G15" s="161"/>
      <c r="H15" s="70">
        <f>IFERROR((H12+H13)/H14, 0)</f>
        <v>0</v>
      </c>
      <c r="I15" s="161"/>
      <c r="J15" s="70">
        <f>IFERROR((J12+J13)/J14, 0)</f>
        <v>0</v>
      </c>
      <c r="K15" s="161"/>
      <c r="L15" s="70">
        <f>IFERROR((L12+L13)/L14, 0)</f>
        <v>0</v>
      </c>
      <c r="M15" s="161"/>
      <c r="N15" s="70">
        <f>IFERROR((N12+N13)/N14, 0)</f>
        <v>0</v>
      </c>
      <c r="O15" s="161"/>
      <c r="P15" s="70">
        <f>IFERROR((P12+P13)/P14, 0)</f>
        <v>0</v>
      </c>
      <c r="Q15" s="161"/>
      <c r="R15" s="70">
        <f>IFERROR((R12+R13)/R14, 0)</f>
        <v>0</v>
      </c>
      <c r="S15" s="161"/>
      <c r="T15" s="70">
        <f>IFERROR((T12+T13)/T14, 0)</f>
        <v>0</v>
      </c>
      <c r="U15" s="161"/>
    </row>
    <row r="19" spans="2:21">
      <c r="C19" s="335" t="s">
        <v>644</v>
      </c>
      <c r="D19" s="335"/>
      <c r="E19" s="335"/>
      <c r="F19" s="335"/>
      <c r="G19" s="335"/>
      <c r="H19" s="335"/>
      <c r="I19" s="335"/>
      <c r="J19" s="335"/>
      <c r="K19" s="335"/>
      <c r="L19" s="335"/>
      <c r="M19" s="335"/>
      <c r="N19" s="335"/>
      <c r="O19" s="335"/>
      <c r="P19" s="335"/>
      <c r="Q19" s="335"/>
      <c r="R19" s="335"/>
      <c r="S19" s="335"/>
      <c r="T19" s="335"/>
      <c r="U19" s="335"/>
    </row>
    <row r="20" spans="2:21">
      <c r="C20" s="409" t="s">
        <v>3</v>
      </c>
      <c r="D20" s="162">
        <v>1</v>
      </c>
      <c r="E20" s="162">
        <v>2</v>
      </c>
      <c r="F20" s="162">
        <v>3</v>
      </c>
      <c r="G20" s="162">
        <v>4</v>
      </c>
      <c r="H20" s="162">
        <v>5</v>
      </c>
      <c r="I20" s="162">
        <v>6</v>
      </c>
      <c r="J20" s="162">
        <v>7</v>
      </c>
      <c r="K20" s="162">
        <v>8</v>
      </c>
      <c r="L20" s="162">
        <v>9</v>
      </c>
      <c r="M20" s="162">
        <v>10</v>
      </c>
      <c r="N20" s="162">
        <v>11</v>
      </c>
      <c r="O20" s="162">
        <v>12</v>
      </c>
      <c r="P20" s="162">
        <v>13</v>
      </c>
      <c r="Q20" s="162">
        <v>14</v>
      </c>
      <c r="R20" s="162">
        <v>15</v>
      </c>
      <c r="S20" s="162">
        <v>16</v>
      </c>
      <c r="T20" s="162">
        <v>17</v>
      </c>
      <c r="U20" s="162">
        <v>18</v>
      </c>
    </row>
    <row r="21" spans="2:21" ht="29.1">
      <c r="B21" s="410" t="s">
        <v>4</v>
      </c>
      <c r="C21" s="410" t="s">
        <v>622</v>
      </c>
      <c r="D21" s="410" t="s">
        <v>623</v>
      </c>
      <c r="E21" s="410" t="s">
        <v>327</v>
      </c>
      <c r="F21" s="410" t="s">
        <v>624</v>
      </c>
      <c r="G21" s="410" t="s">
        <v>327</v>
      </c>
      <c r="H21" s="410" t="s">
        <v>625</v>
      </c>
      <c r="I21" s="410" t="s">
        <v>327</v>
      </c>
      <c r="J21" s="410" t="s">
        <v>626</v>
      </c>
      <c r="K21" s="410" t="s">
        <v>327</v>
      </c>
      <c r="L21" s="410" t="s">
        <v>627</v>
      </c>
      <c r="M21" s="410" t="s">
        <v>327</v>
      </c>
      <c r="N21" s="410" t="s">
        <v>628</v>
      </c>
      <c r="O21" s="410" t="s">
        <v>327</v>
      </c>
      <c r="P21" s="410" t="s">
        <v>629</v>
      </c>
      <c r="Q21" s="410" t="s">
        <v>327</v>
      </c>
      <c r="R21" s="410" t="s">
        <v>302</v>
      </c>
      <c r="S21" s="410" t="s">
        <v>327</v>
      </c>
      <c r="T21" s="410" t="s">
        <v>144</v>
      </c>
      <c r="U21" s="410" t="s">
        <v>327</v>
      </c>
    </row>
    <row r="22" spans="2:21">
      <c r="B22" s="67" t="s">
        <v>645</v>
      </c>
      <c r="C22" s="68" t="s">
        <v>631</v>
      </c>
      <c r="D22" s="58"/>
      <c r="E22" s="68"/>
      <c r="F22" s="58"/>
      <c r="G22" s="68"/>
      <c r="H22" s="58"/>
      <c r="I22" s="68"/>
      <c r="J22" s="58"/>
      <c r="K22" s="68"/>
      <c r="L22" s="58"/>
      <c r="M22" s="68"/>
      <c r="N22" s="58"/>
      <c r="O22" s="68"/>
      <c r="P22" s="58"/>
      <c r="Q22" s="68"/>
      <c r="R22" s="58"/>
      <c r="S22" s="68"/>
      <c r="T22" s="69">
        <f>D22+F22+H22+J22+L22+N22+P22+R22</f>
        <v>0</v>
      </c>
      <c r="U22" s="68"/>
    </row>
    <row r="23" spans="2:21">
      <c r="B23" s="67" t="s">
        <v>646</v>
      </c>
      <c r="C23" s="68" t="s">
        <v>633</v>
      </c>
      <c r="D23" s="58"/>
      <c r="E23" s="68"/>
      <c r="F23" s="58"/>
      <c r="G23" s="68"/>
      <c r="H23" s="58"/>
      <c r="I23" s="68"/>
      <c r="J23" s="58"/>
      <c r="K23" s="68"/>
      <c r="L23" s="58"/>
      <c r="M23" s="68"/>
      <c r="N23" s="58"/>
      <c r="O23" s="68"/>
      <c r="P23" s="58"/>
      <c r="Q23" s="68"/>
      <c r="R23" s="58"/>
      <c r="S23" s="68"/>
      <c r="T23" s="69">
        <f t="shared" ref="T23:T26" si="1">D23+F23+H23+J23+L23+N23+P23+R23</f>
        <v>0</v>
      </c>
      <c r="U23" s="68"/>
    </row>
    <row r="24" spans="2:21">
      <c r="B24" s="67" t="s">
        <v>647</v>
      </c>
      <c r="C24" s="68" t="s">
        <v>635</v>
      </c>
      <c r="D24" s="58"/>
      <c r="E24" s="68"/>
      <c r="F24" s="58"/>
      <c r="G24" s="68"/>
      <c r="H24" s="58"/>
      <c r="I24" s="68"/>
      <c r="J24" s="58"/>
      <c r="K24" s="68"/>
      <c r="L24" s="58"/>
      <c r="M24" s="68"/>
      <c r="N24" s="58"/>
      <c r="O24" s="68"/>
      <c r="P24" s="58"/>
      <c r="Q24" s="68"/>
      <c r="R24" s="58"/>
      <c r="S24" s="68"/>
      <c r="T24" s="69">
        <f t="shared" si="1"/>
        <v>0</v>
      </c>
      <c r="U24" s="68"/>
    </row>
    <row r="25" spans="2:21">
      <c r="B25" s="67" t="s">
        <v>648</v>
      </c>
      <c r="C25" s="68" t="s">
        <v>637</v>
      </c>
      <c r="D25" s="58"/>
      <c r="E25" s="68"/>
      <c r="F25" s="58"/>
      <c r="G25" s="68"/>
      <c r="H25" s="58"/>
      <c r="I25" s="68"/>
      <c r="J25" s="58"/>
      <c r="K25" s="68"/>
      <c r="L25" s="58"/>
      <c r="M25" s="68"/>
      <c r="N25" s="58"/>
      <c r="O25" s="68"/>
      <c r="P25" s="58"/>
      <c r="Q25" s="68"/>
      <c r="R25" s="58"/>
      <c r="S25" s="68"/>
      <c r="T25" s="69">
        <f t="shared" si="1"/>
        <v>0</v>
      </c>
      <c r="U25" s="68"/>
    </row>
    <row r="26" spans="2:21">
      <c r="B26" s="67" t="s">
        <v>649</v>
      </c>
      <c r="C26" s="68" t="s">
        <v>639</v>
      </c>
      <c r="D26" s="58"/>
      <c r="E26" s="68"/>
      <c r="F26" s="58"/>
      <c r="G26" s="68"/>
      <c r="H26" s="58"/>
      <c r="I26" s="68"/>
      <c r="J26" s="58"/>
      <c r="K26" s="68"/>
      <c r="L26" s="58"/>
      <c r="M26" s="68"/>
      <c r="N26" s="58"/>
      <c r="O26" s="68"/>
      <c r="P26" s="58"/>
      <c r="Q26" s="68"/>
      <c r="R26" s="58"/>
      <c r="S26" s="68"/>
      <c r="T26" s="69">
        <f t="shared" si="1"/>
        <v>0</v>
      </c>
      <c r="U26" s="68"/>
    </row>
    <row r="27" spans="2:21">
      <c r="B27" s="67" t="s">
        <v>650</v>
      </c>
      <c r="C27" s="66" t="s">
        <v>641</v>
      </c>
      <c r="D27" s="69">
        <f>SUM(D22:D26)</f>
        <v>0</v>
      </c>
      <c r="E27" s="66"/>
      <c r="F27" s="69">
        <f>SUM(F22:F26)</f>
        <v>0</v>
      </c>
      <c r="G27" s="66"/>
      <c r="H27" s="69">
        <f>SUM(H22:H26)</f>
        <v>0</v>
      </c>
      <c r="I27" s="66"/>
      <c r="J27" s="69">
        <f>SUM(J22:J26)</f>
        <v>0</v>
      </c>
      <c r="K27" s="66"/>
      <c r="L27" s="69">
        <f>SUM(L22:L26)</f>
        <v>0</v>
      </c>
      <c r="M27" s="66"/>
      <c r="N27" s="69">
        <f>SUM(N22:N26)</f>
        <v>0</v>
      </c>
      <c r="O27" s="66"/>
      <c r="P27" s="69">
        <f>SUM(P22:P26)</f>
        <v>0</v>
      </c>
      <c r="Q27" s="66"/>
      <c r="R27" s="69">
        <f>SUM(R22:R26)</f>
        <v>0</v>
      </c>
      <c r="S27" s="66"/>
      <c r="T27" s="69">
        <f>SUM(T22:T26)</f>
        <v>0</v>
      </c>
      <c r="U27" s="66"/>
    </row>
    <row r="28" spans="2:21">
      <c r="B28" s="67" t="s">
        <v>651</v>
      </c>
      <c r="C28" s="68" t="s">
        <v>643</v>
      </c>
      <c r="D28" s="70">
        <f>IFERROR((D25+D26)/D27, 0)</f>
        <v>0</v>
      </c>
      <c r="E28" s="161"/>
      <c r="F28" s="70">
        <f>IFERROR((F25+F26)/F27, 0)</f>
        <v>0</v>
      </c>
      <c r="G28" s="161"/>
      <c r="H28" s="70">
        <f>IFERROR((H25+H26)/H27, 0)</f>
        <v>0</v>
      </c>
      <c r="I28" s="161"/>
      <c r="J28" s="70">
        <f>IFERROR((J25+J26)/J27, 0)</f>
        <v>0</v>
      </c>
      <c r="K28" s="161"/>
      <c r="L28" s="70">
        <f>IFERROR((L25+L26)/L27, 0)</f>
        <v>0</v>
      </c>
      <c r="M28" s="161"/>
      <c r="N28" s="70">
        <f>IFERROR((N25+N26)/N27, 0)</f>
        <v>0</v>
      </c>
      <c r="O28" s="161"/>
      <c r="P28" s="70">
        <f>IFERROR((P25+P26)/P27, 0)</f>
        <v>0</v>
      </c>
      <c r="Q28" s="161"/>
      <c r="R28" s="70">
        <f>IFERROR((R25+R26)/R27, 0)</f>
        <v>0</v>
      </c>
      <c r="S28" s="161"/>
      <c r="T28" s="70">
        <f>IFERROR((T25+T26)/T27, 0)</f>
        <v>0</v>
      </c>
      <c r="U28" s="161"/>
    </row>
    <row r="32" spans="2:21">
      <c r="C32" s="335" t="s">
        <v>652</v>
      </c>
      <c r="D32" s="335"/>
      <c r="E32" s="335"/>
      <c r="F32" s="335"/>
      <c r="G32" s="335"/>
      <c r="H32" s="335"/>
      <c r="I32" s="335"/>
      <c r="J32" s="335"/>
      <c r="K32" s="335"/>
      <c r="L32" s="335"/>
      <c r="M32" s="335"/>
      <c r="N32" s="335"/>
      <c r="O32" s="335"/>
      <c r="P32" s="335"/>
      <c r="Q32" s="335"/>
      <c r="R32" s="335"/>
      <c r="S32" s="335"/>
      <c r="T32" s="335"/>
      <c r="U32" s="335"/>
    </row>
    <row r="33" spans="2:21">
      <c r="C33" s="409" t="s">
        <v>3</v>
      </c>
      <c r="D33" s="162">
        <v>1</v>
      </c>
      <c r="E33" s="162">
        <v>2</v>
      </c>
      <c r="F33" s="162">
        <v>3</v>
      </c>
      <c r="G33" s="162">
        <v>4</v>
      </c>
      <c r="H33" s="162">
        <v>5</v>
      </c>
      <c r="I33" s="162">
        <v>6</v>
      </c>
      <c r="J33" s="162">
        <v>7</v>
      </c>
      <c r="K33" s="162">
        <v>8</v>
      </c>
      <c r="L33" s="162">
        <v>9</v>
      </c>
      <c r="M33" s="162">
        <v>10</v>
      </c>
      <c r="N33" s="162">
        <v>11</v>
      </c>
      <c r="O33" s="162">
        <v>12</v>
      </c>
      <c r="P33" s="162">
        <v>13</v>
      </c>
      <c r="Q33" s="162">
        <v>14</v>
      </c>
      <c r="R33" s="162">
        <v>15</v>
      </c>
      <c r="S33" s="162">
        <v>16</v>
      </c>
      <c r="T33" s="162">
        <v>17</v>
      </c>
      <c r="U33" s="162">
        <v>18</v>
      </c>
    </row>
    <row r="34" spans="2:21" ht="29.1">
      <c r="B34" s="410" t="s">
        <v>4</v>
      </c>
      <c r="C34" s="410" t="s">
        <v>622</v>
      </c>
      <c r="D34" s="410" t="s">
        <v>623</v>
      </c>
      <c r="E34" s="410" t="s">
        <v>327</v>
      </c>
      <c r="F34" s="410" t="s">
        <v>624</v>
      </c>
      <c r="G34" s="410" t="s">
        <v>327</v>
      </c>
      <c r="H34" s="410" t="s">
        <v>625</v>
      </c>
      <c r="I34" s="410" t="s">
        <v>327</v>
      </c>
      <c r="J34" s="410" t="s">
        <v>626</v>
      </c>
      <c r="K34" s="410" t="s">
        <v>327</v>
      </c>
      <c r="L34" s="410" t="s">
        <v>627</v>
      </c>
      <c r="M34" s="410" t="s">
        <v>327</v>
      </c>
      <c r="N34" s="410" t="s">
        <v>628</v>
      </c>
      <c r="O34" s="410" t="s">
        <v>327</v>
      </c>
      <c r="P34" s="410" t="s">
        <v>629</v>
      </c>
      <c r="Q34" s="410" t="s">
        <v>327</v>
      </c>
      <c r="R34" s="410" t="s">
        <v>302</v>
      </c>
      <c r="S34" s="410" t="s">
        <v>327</v>
      </c>
      <c r="T34" s="410" t="s">
        <v>144</v>
      </c>
      <c r="U34" s="410" t="s">
        <v>327</v>
      </c>
    </row>
    <row r="35" spans="2:21">
      <c r="B35" s="67" t="s">
        <v>653</v>
      </c>
      <c r="C35" s="68" t="s">
        <v>631</v>
      </c>
      <c r="D35" s="58"/>
      <c r="E35" s="68"/>
      <c r="F35" s="58"/>
      <c r="G35" s="68"/>
      <c r="H35" s="58"/>
      <c r="I35" s="68"/>
      <c r="J35" s="58"/>
      <c r="K35" s="68"/>
      <c r="L35" s="58"/>
      <c r="M35" s="68"/>
      <c r="N35" s="58"/>
      <c r="O35" s="68"/>
      <c r="P35" s="58"/>
      <c r="Q35" s="68"/>
      <c r="R35" s="58"/>
      <c r="S35" s="68"/>
      <c r="T35" s="69">
        <f>D35+F35+H35+J35+L35+N35+P35+R35</f>
        <v>0</v>
      </c>
      <c r="U35" s="68"/>
    </row>
    <row r="36" spans="2:21">
      <c r="B36" s="67" t="s">
        <v>654</v>
      </c>
      <c r="C36" s="68" t="s">
        <v>633</v>
      </c>
      <c r="D36" s="58"/>
      <c r="E36" s="68"/>
      <c r="F36" s="58"/>
      <c r="G36" s="68"/>
      <c r="H36" s="58"/>
      <c r="I36" s="68"/>
      <c r="J36" s="58"/>
      <c r="K36" s="68"/>
      <c r="L36" s="58"/>
      <c r="M36" s="68"/>
      <c r="N36" s="58"/>
      <c r="O36" s="68"/>
      <c r="P36" s="58"/>
      <c r="Q36" s="68"/>
      <c r="R36" s="58"/>
      <c r="S36" s="68"/>
      <c r="T36" s="69">
        <f t="shared" ref="T36:T39" si="2">D36+F36+H36+J36+L36+N36+P36+R36</f>
        <v>0</v>
      </c>
      <c r="U36" s="68"/>
    </row>
    <row r="37" spans="2:21">
      <c r="B37" s="67" t="s">
        <v>655</v>
      </c>
      <c r="C37" s="68" t="s">
        <v>635</v>
      </c>
      <c r="D37" s="58"/>
      <c r="E37" s="68"/>
      <c r="F37" s="58"/>
      <c r="G37" s="68"/>
      <c r="H37" s="58"/>
      <c r="I37" s="68"/>
      <c r="J37" s="58"/>
      <c r="K37" s="68"/>
      <c r="L37" s="58"/>
      <c r="M37" s="68"/>
      <c r="N37" s="58"/>
      <c r="O37" s="68"/>
      <c r="P37" s="58"/>
      <c r="Q37" s="68"/>
      <c r="R37" s="58"/>
      <c r="S37" s="68"/>
      <c r="T37" s="69">
        <f t="shared" si="2"/>
        <v>0</v>
      </c>
      <c r="U37" s="68"/>
    </row>
    <row r="38" spans="2:21">
      <c r="B38" s="67" t="s">
        <v>656</v>
      </c>
      <c r="C38" s="68" t="s">
        <v>637</v>
      </c>
      <c r="D38" s="58"/>
      <c r="E38" s="68"/>
      <c r="F38" s="58"/>
      <c r="G38" s="68"/>
      <c r="H38" s="58"/>
      <c r="I38" s="68"/>
      <c r="J38" s="58"/>
      <c r="K38" s="68"/>
      <c r="L38" s="58"/>
      <c r="M38" s="68"/>
      <c r="N38" s="58"/>
      <c r="O38" s="68"/>
      <c r="P38" s="58"/>
      <c r="Q38" s="68"/>
      <c r="R38" s="58"/>
      <c r="S38" s="68"/>
      <c r="T38" s="69">
        <f t="shared" si="2"/>
        <v>0</v>
      </c>
      <c r="U38" s="68"/>
    </row>
    <row r="39" spans="2:21">
      <c r="B39" s="67" t="s">
        <v>657</v>
      </c>
      <c r="C39" s="68" t="s">
        <v>639</v>
      </c>
      <c r="D39" s="58"/>
      <c r="E39" s="68"/>
      <c r="F39" s="58"/>
      <c r="G39" s="68"/>
      <c r="H39" s="58"/>
      <c r="I39" s="68"/>
      <c r="J39" s="58"/>
      <c r="K39" s="68"/>
      <c r="L39" s="58"/>
      <c r="M39" s="68"/>
      <c r="N39" s="58"/>
      <c r="O39" s="68"/>
      <c r="P39" s="58"/>
      <c r="Q39" s="68"/>
      <c r="R39" s="58"/>
      <c r="S39" s="68"/>
      <c r="T39" s="69">
        <f t="shared" si="2"/>
        <v>0</v>
      </c>
      <c r="U39" s="68"/>
    </row>
    <row r="40" spans="2:21">
      <c r="B40" s="67" t="s">
        <v>658</v>
      </c>
      <c r="C40" s="66" t="s">
        <v>641</v>
      </c>
      <c r="D40" s="69">
        <f>SUM(D35:D39)</f>
        <v>0</v>
      </c>
      <c r="E40" s="66"/>
      <c r="F40" s="69">
        <f>SUM(F35:F39)</f>
        <v>0</v>
      </c>
      <c r="G40" s="66"/>
      <c r="H40" s="69">
        <f>SUM(H35:H39)</f>
        <v>0</v>
      </c>
      <c r="I40" s="66"/>
      <c r="J40" s="69">
        <f>SUM(J35:J39)</f>
        <v>0</v>
      </c>
      <c r="K40" s="66"/>
      <c r="L40" s="69">
        <f>SUM(L35:L39)</f>
        <v>0</v>
      </c>
      <c r="M40" s="66"/>
      <c r="N40" s="69">
        <f>SUM(N35:N39)</f>
        <v>0</v>
      </c>
      <c r="O40" s="66"/>
      <c r="P40" s="69">
        <f>SUM(P35:P39)</f>
        <v>0</v>
      </c>
      <c r="Q40" s="66"/>
      <c r="R40" s="69">
        <f>SUM(R35:R39)</f>
        <v>0</v>
      </c>
      <c r="S40" s="66"/>
      <c r="T40" s="69">
        <f>SUM(T35:T39)</f>
        <v>0</v>
      </c>
      <c r="U40" s="66"/>
    </row>
    <row r="41" spans="2:21">
      <c r="B41" s="67" t="s">
        <v>659</v>
      </c>
      <c r="C41" s="68" t="s">
        <v>643</v>
      </c>
      <c r="D41" s="70">
        <f>IFERROR((D38+D39)/D40, 0)</f>
        <v>0</v>
      </c>
      <c r="E41" s="161"/>
      <c r="F41" s="70">
        <f>IFERROR((F38+F39)/F40, 0)</f>
        <v>0</v>
      </c>
      <c r="G41" s="161"/>
      <c r="H41" s="70">
        <f>IFERROR((H38+H39)/H40, 0)</f>
        <v>0</v>
      </c>
      <c r="I41" s="161"/>
      <c r="J41" s="70">
        <f>IFERROR((J38+J39)/J40, 0)</f>
        <v>0</v>
      </c>
      <c r="K41" s="161"/>
      <c r="L41" s="70">
        <f>IFERROR((L38+L39)/L40, 0)</f>
        <v>0</v>
      </c>
      <c r="M41" s="161"/>
      <c r="N41" s="70">
        <f>IFERROR((N38+N39)/N40, 0)</f>
        <v>0</v>
      </c>
      <c r="O41" s="161"/>
      <c r="P41" s="70">
        <f>IFERROR((P38+P39)/P40, 0)</f>
        <v>0</v>
      </c>
      <c r="Q41" s="161"/>
      <c r="R41" s="70">
        <f>IFERROR((R38+R39)/R40, 0)</f>
        <v>0</v>
      </c>
      <c r="S41" s="161"/>
      <c r="T41" s="70">
        <f>IFERROR((T38+T39)/T40, 0)</f>
        <v>0</v>
      </c>
      <c r="U41" s="161"/>
    </row>
    <row r="45" spans="2:21">
      <c r="C45" s="335" t="s">
        <v>660</v>
      </c>
      <c r="D45" s="335"/>
      <c r="E45" s="335"/>
      <c r="F45" s="335"/>
      <c r="G45" s="335"/>
      <c r="H45" s="335"/>
      <c r="I45" s="335"/>
      <c r="J45" s="335"/>
      <c r="K45" s="335"/>
      <c r="L45" s="335"/>
      <c r="M45" s="335"/>
      <c r="N45" s="335"/>
      <c r="O45" s="335"/>
      <c r="P45" s="335"/>
      <c r="Q45" s="335"/>
      <c r="R45" s="335"/>
      <c r="S45" s="335"/>
      <c r="T45" s="335"/>
      <c r="U45" s="335"/>
    </row>
    <row r="46" spans="2:21">
      <c r="C46" s="409" t="s">
        <v>3</v>
      </c>
      <c r="D46" s="162">
        <v>1</v>
      </c>
      <c r="E46" s="162">
        <v>2</v>
      </c>
      <c r="F46" s="162">
        <v>3</v>
      </c>
      <c r="G46" s="162">
        <v>4</v>
      </c>
      <c r="H46" s="162">
        <v>5</v>
      </c>
      <c r="I46" s="162">
        <v>6</v>
      </c>
      <c r="J46" s="162">
        <v>7</v>
      </c>
      <c r="K46" s="162">
        <v>8</v>
      </c>
      <c r="L46" s="162">
        <v>9</v>
      </c>
      <c r="M46" s="162">
        <v>10</v>
      </c>
      <c r="N46" s="162">
        <v>11</v>
      </c>
      <c r="O46" s="162">
        <v>12</v>
      </c>
      <c r="P46" s="162">
        <v>13</v>
      </c>
      <c r="Q46" s="162">
        <v>14</v>
      </c>
      <c r="R46" s="162">
        <v>15</v>
      </c>
      <c r="S46" s="162">
        <v>16</v>
      </c>
      <c r="T46" s="162">
        <v>17</v>
      </c>
      <c r="U46" s="162">
        <v>18</v>
      </c>
    </row>
    <row r="47" spans="2:21" ht="29.1">
      <c r="B47" s="410" t="s">
        <v>4</v>
      </c>
      <c r="C47" s="410" t="s">
        <v>661</v>
      </c>
      <c r="D47" s="410" t="s">
        <v>623</v>
      </c>
      <c r="E47" s="410" t="s">
        <v>327</v>
      </c>
      <c r="F47" s="410" t="s">
        <v>624</v>
      </c>
      <c r="G47" s="410" t="s">
        <v>327</v>
      </c>
      <c r="H47" s="410" t="s">
        <v>625</v>
      </c>
      <c r="I47" s="410" t="s">
        <v>327</v>
      </c>
      <c r="J47" s="410" t="s">
        <v>626</v>
      </c>
      <c r="K47" s="410" t="s">
        <v>327</v>
      </c>
      <c r="L47" s="410" t="s">
        <v>627</v>
      </c>
      <c r="M47" s="410" t="s">
        <v>327</v>
      </c>
      <c r="N47" s="410" t="s">
        <v>628</v>
      </c>
      <c r="O47" s="410" t="s">
        <v>327</v>
      </c>
      <c r="P47" s="410" t="s">
        <v>629</v>
      </c>
      <c r="Q47" s="410" t="s">
        <v>327</v>
      </c>
      <c r="R47" s="410" t="s">
        <v>302</v>
      </c>
      <c r="S47" s="410" t="s">
        <v>327</v>
      </c>
      <c r="T47" s="410" t="s">
        <v>144</v>
      </c>
      <c r="U47" s="410" t="s">
        <v>327</v>
      </c>
    </row>
    <row r="48" spans="2:21">
      <c r="B48" s="67" t="s">
        <v>662</v>
      </c>
      <c r="C48" s="68" t="s">
        <v>663</v>
      </c>
      <c r="D48" s="58"/>
      <c r="E48" s="68"/>
      <c r="F48" s="58"/>
      <c r="G48" s="68"/>
      <c r="H48" s="58"/>
      <c r="I48" s="68"/>
      <c r="J48" s="58"/>
      <c r="K48" s="68"/>
      <c r="L48" s="58"/>
      <c r="M48" s="68"/>
      <c r="N48" s="58"/>
      <c r="O48" s="68"/>
      <c r="P48" s="58"/>
      <c r="Q48" s="68"/>
      <c r="R48" s="58"/>
      <c r="S48" s="68"/>
      <c r="T48" s="69">
        <f>D48+F48+H48+J48+L48+N48+P48+R48</f>
        <v>0</v>
      </c>
      <c r="U48" s="68"/>
    </row>
    <row r="49" spans="2:21">
      <c r="B49" s="67" t="s">
        <v>664</v>
      </c>
      <c r="C49" s="68" t="s">
        <v>665</v>
      </c>
      <c r="D49" s="58"/>
      <c r="E49" s="68"/>
      <c r="F49" s="58"/>
      <c r="G49" s="68"/>
      <c r="H49" s="58"/>
      <c r="I49" s="68"/>
      <c r="J49" s="58"/>
      <c r="K49" s="68"/>
      <c r="L49" s="58"/>
      <c r="M49" s="68"/>
      <c r="N49" s="58"/>
      <c r="O49" s="68"/>
      <c r="P49" s="58"/>
      <c r="Q49" s="68"/>
      <c r="R49" s="58"/>
      <c r="S49" s="68"/>
      <c r="T49" s="69">
        <f t="shared" ref="T49:T52" si="3">D49+F49+H49+J49+L49+N49+P49+R49</f>
        <v>0</v>
      </c>
      <c r="U49" s="68"/>
    </row>
    <row r="50" spans="2:21">
      <c r="B50" s="67" t="s">
        <v>666</v>
      </c>
      <c r="C50" s="68" t="s">
        <v>667</v>
      </c>
      <c r="D50" s="58"/>
      <c r="E50" s="68"/>
      <c r="F50" s="58"/>
      <c r="G50" s="68"/>
      <c r="H50" s="58"/>
      <c r="I50" s="68"/>
      <c r="J50" s="58"/>
      <c r="K50" s="68"/>
      <c r="L50" s="58"/>
      <c r="M50" s="68"/>
      <c r="N50" s="58"/>
      <c r="O50" s="68"/>
      <c r="P50" s="58"/>
      <c r="Q50" s="68"/>
      <c r="R50" s="58"/>
      <c r="S50" s="68"/>
      <c r="T50" s="69">
        <f t="shared" si="3"/>
        <v>0</v>
      </c>
      <c r="U50" s="68"/>
    </row>
    <row r="51" spans="2:21">
      <c r="B51" s="67" t="s">
        <v>668</v>
      </c>
      <c r="C51" s="68" t="s">
        <v>669</v>
      </c>
      <c r="D51" s="58"/>
      <c r="E51" s="68"/>
      <c r="F51" s="58"/>
      <c r="G51" s="68"/>
      <c r="H51" s="58"/>
      <c r="I51" s="68"/>
      <c r="J51" s="58"/>
      <c r="K51" s="68"/>
      <c r="L51" s="58"/>
      <c r="M51" s="68"/>
      <c r="N51" s="58"/>
      <c r="O51" s="68"/>
      <c r="P51" s="58"/>
      <c r="Q51" s="68"/>
      <c r="R51" s="58"/>
      <c r="S51" s="68"/>
      <c r="T51" s="69">
        <f>D51+F51+H51+J51+L51+N51+P51+R51</f>
        <v>0</v>
      </c>
      <c r="U51" s="68"/>
    </row>
    <row r="52" spans="2:21">
      <c r="B52" s="67" t="s">
        <v>670</v>
      </c>
      <c r="C52" s="68" t="s">
        <v>671</v>
      </c>
      <c r="D52" s="58"/>
      <c r="E52" s="68"/>
      <c r="F52" s="58"/>
      <c r="G52" s="68"/>
      <c r="H52" s="58"/>
      <c r="I52" s="68"/>
      <c r="J52" s="58"/>
      <c r="K52" s="68"/>
      <c r="L52" s="58"/>
      <c r="M52" s="68"/>
      <c r="N52" s="58"/>
      <c r="O52" s="68"/>
      <c r="P52" s="58"/>
      <c r="Q52" s="68"/>
      <c r="R52" s="58"/>
      <c r="S52" s="68"/>
      <c r="T52" s="69">
        <f t="shared" si="3"/>
        <v>0</v>
      </c>
      <c r="U52" s="68"/>
    </row>
    <row r="53" spans="2:21">
      <c r="B53" s="67" t="s">
        <v>672</v>
      </c>
      <c r="C53" s="66" t="s">
        <v>641</v>
      </c>
      <c r="D53" s="69">
        <f>SUM(D48:D52)</f>
        <v>0</v>
      </c>
      <c r="E53" s="66"/>
      <c r="F53" s="69">
        <f>SUM(F48:F52)</f>
        <v>0</v>
      </c>
      <c r="G53" s="66"/>
      <c r="H53" s="69">
        <f>SUM(H48:H52)</f>
        <v>0</v>
      </c>
      <c r="I53" s="66"/>
      <c r="J53" s="69">
        <f>SUM(J48:J52)</f>
        <v>0</v>
      </c>
      <c r="K53" s="66"/>
      <c r="L53" s="69">
        <f>SUM(L48:L52)</f>
        <v>0</v>
      </c>
      <c r="M53" s="66"/>
      <c r="N53" s="69">
        <f>SUM(N48:N52)</f>
        <v>0</v>
      </c>
      <c r="O53" s="66"/>
      <c r="P53" s="69">
        <f>SUM(P48:P52)</f>
        <v>0</v>
      </c>
      <c r="Q53" s="66"/>
      <c r="R53" s="69">
        <f>SUM(R48:R52)</f>
        <v>0</v>
      </c>
      <c r="S53" s="66"/>
      <c r="T53" s="69">
        <f>SUM(T48:T52)</f>
        <v>0</v>
      </c>
      <c r="U53" s="66"/>
    </row>
    <row r="57" spans="2:21">
      <c r="C57" s="335" t="s">
        <v>673</v>
      </c>
      <c r="D57" s="335"/>
      <c r="E57" s="335"/>
      <c r="F57" s="335"/>
      <c r="G57" s="335"/>
      <c r="H57" s="335"/>
      <c r="I57" s="335"/>
      <c r="J57" s="335"/>
      <c r="K57" s="335"/>
      <c r="L57" s="335"/>
      <c r="M57" s="335"/>
      <c r="N57" s="335"/>
      <c r="O57" s="335"/>
      <c r="P57" s="335"/>
      <c r="Q57" s="335"/>
      <c r="R57" s="335"/>
      <c r="S57" s="335"/>
      <c r="T57" s="335"/>
      <c r="U57" s="335"/>
    </row>
    <row r="58" spans="2:21">
      <c r="C58" s="409" t="s">
        <v>3</v>
      </c>
      <c r="D58" s="162">
        <v>1</v>
      </c>
      <c r="E58" s="162">
        <v>2</v>
      </c>
      <c r="F58" s="162">
        <v>3</v>
      </c>
      <c r="G58" s="162">
        <v>4</v>
      </c>
      <c r="H58" s="162">
        <v>5</v>
      </c>
      <c r="I58" s="162">
        <v>6</v>
      </c>
      <c r="J58" s="162">
        <v>7</v>
      </c>
      <c r="K58" s="162">
        <v>8</v>
      </c>
      <c r="L58" s="162">
        <v>9</v>
      </c>
      <c r="M58" s="162">
        <v>10</v>
      </c>
      <c r="N58" s="162">
        <v>11</v>
      </c>
      <c r="O58" s="162">
        <v>12</v>
      </c>
      <c r="P58" s="162">
        <v>13</v>
      </c>
      <c r="Q58" s="162">
        <v>14</v>
      </c>
      <c r="R58" s="162">
        <v>15</v>
      </c>
      <c r="S58" s="162">
        <v>16</v>
      </c>
      <c r="T58" s="162">
        <v>17</v>
      </c>
      <c r="U58" s="162">
        <v>18</v>
      </c>
    </row>
    <row r="59" spans="2:21" ht="29.1">
      <c r="B59" s="410" t="s">
        <v>4</v>
      </c>
      <c r="C59" s="410" t="s">
        <v>661</v>
      </c>
      <c r="D59" s="410" t="s">
        <v>623</v>
      </c>
      <c r="E59" s="410" t="s">
        <v>327</v>
      </c>
      <c r="F59" s="410" t="s">
        <v>624</v>
      </c>
      <c r="G59" s="410" t="s">
        <v>327</v>
      </c>
      <c r="H59" s="410" t="s">
        <v>625</v>
      </c>
      <c r="I59" s="410" t="s">
        <v>327</v>
      </c>
      <c r="J59" s="410" t="s">
        <v>626</v>
      </c>
      <c r="K59" s="410" t="s">
        <v>327</v>
      </c>
      <c r="L59" s="410" t="s">
        <v>627</v>
      </c>
      <c r="M59" s="410" t="s">
        <v>327</v>
      </c>
      <c r="N59" s="410" t="s">
        <v>628</v>
      </c>
      <c r="O59" s="410" t="s">
        <v>327</v>
      </c>
      <c r="P59" s="410" t="s">
        <v>629</v>
      </c>
      <c r="Q59" s="410" t="s">
        <v>327</v>
      </c>
      <c r="R59" s="410" t="s">
        <v>302</v>
      </c>
      <c r="S59" s="410" t="s">
        <v>327</v>
      </c>
      <c r="T59" s="410" t="s">
        <v>144</v>
      </c>
      <c r="U59" s="410" t="s">
        <v>327</v>
      </c>
    </row>
    <row r="60" spans="2:21">
      <c r="B60" s="67" t="s">
        <v>674</v>
      </c>
      <c r="C60" s="68" t="s">
        <v>663</v>
      </c>
      <c r="D60" s="58"/>
      <c r="E60" s="68"/>
      <c r="F60" s="58"/>
      <c r="G60" s="68"/>
      <c r="H60" s="58"/>
      <c r="I60" s="68"/>
      <c r="J60" s="58"/>
      <c r="K60" s="68"/>
      <c r="L60" s="58"/>
      <c r="M60" s="68"/>
      <c r="N60" s="58"/>
      <c r="O60" s="68"/>
      <c r="P60" s="58"/>
      <c r="Q60" s="68"/>
      <c r="R60" s="58"/>
      <c r="S60" s="68"/>
      <c r="T60" s="69">
        <f>D60+F60+H60+J60+L60+N60+P60+R60</f>
        <v>0</v>
      </c>
      <c r="U60" s="68"/>
    </row>
    <row r="61" spans="2:21">
      <c r="B61" s="67" t="s">
        <v>675</v>
      </c>
      <c r="C61" s="68" t="s">
        <v>665</v>
      </c>
      <c r="D61" s="58"/>
      <c r="E61" s="68"/>
      <c r="F61" s="58"/>
      <c r="G61" s="68"/>
      <c r="H61" s="58"/>
      <c r="I61" s="68"/>
      <c r="J61" s="58"/>
      <c r="K61" s="68"/>
      <c r="L61" s="58"/>
      <c r="M61" s="68"/>
      <c r="N61" s="58"/>
      <c r="O61" s="68"/>
      <c r="P61" s="58"/>
      <c r="Q61" s="68"/>
      <c r="R61" s="58"/>
      <c r="S61" s="68"/>
      <c r="T61" s="69">
        <f t="shared" ref="T61:T62" si="4">D61+F61+H61+J61+L61+N61+P61+R61</f>
        <v>0</v>
      </c>
      <c r="U61" s="68"/>
    </row>
    <row r="62" spans="2:21">
      <c r="B62" s="67" t="s">
        <v>676</v>
      </c>
      <c r="C62" s="68" t="s">
        <v>667</v>
      </c>
      <c r="D62" s="58"/>
      <c r="E62" s="68"/>
      <c r="F62" s="58"/>
      <c r="G62" s="68"/>
      <c r="H62" s="58"/>
      <c r="I62" s="68"/>
      <c r="J62" s="58"/>
      <c r="K62" s="68"/>
      <c r="L62" s="58"/>
      <c r="M62" s="68"/>
      <c r="N62" s="58"/>
      <c r="O62" s="68"/>
      <c r="P62" s="58"/>
      <c r="Q62" s="68"/>
      <c r="R62" s="58"/>
      <c r="S62" s="68"/>
      <c r="T62" s="69">
        <f t="shared" si="4"/>
        <v>0</v>
      </c>
      <c r="U62" s="68"/>
    </row>
    <row r="63" spans="2:21">
      <c r="B63" s="67" t="s">
        <v>677</v>
      </c>
      <c r="C63" s="68" t="s">
        <v>669</v>
      </c>
      <c r="D63" s="58"/>
      <c r="E63" s="68"/>
      <c r="F63" s="58"/>
      <c r="G63" s="68"/>
      <c r="H63" s="58"/>
      <c r="I63" s="68"/>
      <c r="J63" s="58"/>
      <c r="K63" s="68"/>
      <c r="L63" s="58"/>
      <c r="M63" s="68"/>
      <c r="N63" s="58"/>
      <c r="O63" s="68"/>
      <c r="P63" s="58"/>
      <c r="Q63" s="68"/>
      <c r="R63" s="58"/>
      <c r="S63" s="68"/>
      <c r="T63" s="69">
        <f>D63+F63+H63+J63+L63+N63+P63+R63</f>
        <v>0</v>
      </c>
      <c r="U63" s="68"/>
    </row>
    <row r="64" spans="2:21">
      <c r="B64" s="67" t="s">
        <v>678</v>
      </c>
      <c r="C64" s="68" t="s">
        <v>671</v>
      </c>
      <c r="D64" s="58"/>
      <c r="E64" s="68"/>
      <c r="F64" s="58"/>
      <c r="G64" s="68"/>
      <c r="H64" s="58"/>
      <c r="I64" s="68"/>
      <c r="J64" s="58"/>
      <c r="K64" s="68"/>
      <c r="L64" s="58"/>
      <c r="M64" s="68"/>
      <c r="N64" s="58"/>
      <c r="O64" s="68"/>
      <c r="P64" s="58"/>
      <c r="Q64" s="68"/>
      <c r="R64" s="58"/>
      <c r="S64" s="68"/>
      <c r="T64" s="69">
        <f t="shared" ref="T64" si="5">D64+F64+H64+J64+L64+N64+P64+R64</f>
        <v>0</v>
      </c>
      <c r="U64" s="68"/>
    </row>
    <row r="65" spans="2:21">
      <c r="B65" s="67" t="s">
        <v>679</v>
      </c>
      <c r="C65" s="66" t="s">
        <v>641</v>
      </c>
      <c r="D65" s="69">
        <f>SUM(D60:D64)</f>
        <v>0</v>
      </c>
      <c r="E65" s="66"/>
      <c r="F65" s="69">
        <f>SUM(F60:F64)</f>
        <v>0</v>
      </c>
      <c r="G65" s="66"/>
      <c r="H65" s="69">
        <f>SUM(H60:H64)</f>
        <v>0</v>
      </c>
      <c r="I65" s="66"/>
      <c r="J65" s="69">
        <f>SUM(J60:J64)</f>
        <v>0</v>
      </c>
      <c r="K65" s="66"/>
      <c r="L65" s="69">
        <f>SUM(L60:L64)</f>
        <v>0</v>
      </c>
      <c r="M65" s="66"/>
      <c r="N65" s="69">
        <f>SUM(N60:N64)</f>
        <v>0</v>
      </c>
      <c r="O65" s="66"/>
      <c r="P65" s="69">
        <f>SUM(P60:P64)</f>
        <v>0</v>
      </c>
      <c r="Q65" s="66"/>
      <c r="R65" s="69">
        <f>SUM(R60:R64)</f>
        <v>0</v>
      </c>
      <c r="S65" s="66"/>
      <c r="T65" s="69">
        <f>SUM(T60:T64)</f>
        <v>0</v>
      </c>
      <c r="U65" s="66"/>
    </row>
    <row r="69" spans="2:21">
      <c r="C69" s="332" t="s">
        <v>680</v>
      </c>
      <c r="D69" s="333"/>
      <c r="E69" s="333"/>
      <c r="F69" s="333"/>
      <c r="G69" s="333"/>
      <c r="H69" s="333"/>
      <c r="I69" s="333"/>
      <c r="J69" s="333"/>
      <c r="K69" s="333"/>
      <c r="L69" s="333"/>
      <c r="M69" s="333"/>
      <c r="N69" s="333"/>
      <c r="O69" s="333"/>
      <c r="P69" s="333"/>
      <c r="Q69" s="333"/>
      <c r="R69" s="333"/>
      <c r="S69" s="334"/>
    </row>
    <row r="70" spans="2:21">
      <c r="C70" s="41" t="s">
        <v>3</v>
      </c>
      <c r="D70" s="73">
        <v>1</v>
      </c>
      <c r="E70" s="73">
        <v>2</v>
      </c>
      <c r="F70" s="73">
        <v>3</v>
      </c>
      <c r="G70" s="73">
        <v>4</v>
      </c>
      <c r="H70" s="73">
        <v>5</v>
      </c>
      <c r="I70" s="73">
        <v>6</v>
      </c>
      <c r="J70" s="73">
        <v>7</v>
      </c>
      <c r="K70" s="73">
        <v>8</v>
      </c>
      <c r="L70" s="73">
        <v>9</v>
      </c>
      <c r="M70" s="73">
        <v>10</v>
      </c>
      <c r="N70" s="73">
        <v>11</v>
      </c>
      <c r="O70" s="73">
        <v>12</v>
      </c>
      <c r="P70" s="73">
        <v>13</v>
      </c>
      <c r="Q70" s="73">
        <v>14</v>
      </c>
      <c r="R70" s="73">
        <v>15</v>
      </c>
      <c r="S70" s="73">
        <v>16</v>
      </c>
    </row>
    <row r="71" spans="2:21" ht="43.5">
      <c r="B71" s="410" t="s">
        <v>4</v>
      </c>
      <c r="C71" s="410" t="s">
        <v>622</v>
      </c>
      <c r="D71" s="410" t="s">
        <v>681</v>
      </c>
      <c r="E71" s="410" t="s">
        <v>327</v>
      </c>
      <c r="F71" s="410" t="s">
        <v>682</v>
      </c>
      <c r="G71" s="410" t="s">
        <v>327</v>
      </c>
      <c r="H71" s="410" t="s">
        <v>683</v>
      </c>
      <c r="I71" s="410" t="s">
        <v>327</v>
      </c>
      <c r="J71" s="410" t="s">
        <v>684</v>
      </c>
      <c r="K71" s="410" t="s">
        <v>327</v>
      </c>
      <c r="L71" s="410" t="s">
        <v>685</v>
      </c>
      <c r="M71" s="410" t="s">
        <v>327</v>
      </c>
      <c r="N71" s="410" t="s">
        <v>686</v>
      </c>
      <c r="O71" s="410" t="s">
        <v>327</v>
      </c>
      <c r="P71" s="410" t="s">
        <v>687</v>
      </c>
      <c r="Q71" s="410" t="s">
        <v>327</v>
      </c>
      <c r="R71" s="410" t="s">
        <v>144</v>
      </c>
      <c r="S71" s="410" t="s">
        <v>327</v>
      </c>
    </row>
    <row r="72" spans="2:21">
      <c r="B72" s="67" t="s">
        <v>688</v>
      </c>
      <c r="C72" s="68" t="s">
        <v>631</v>
      </c>
      <c r="D72" s="58"/>
      <c r="E72" s="68"/>
      <c r="F72" s="58"/>
      <c r="G72" s="68"/>
      <c r="H72" s="58"/>
      <c r="I72" s="68"/>
      <c r="J72" s="58"/>
      <c r="K72" s="68"/>
      <c r="L72" s="58"/>
      <c r="M72" s="68"/>
      <c r="N72" s="58"/>
      <c r="O72" s="68"/>
      <c r="P72" s="58"/>
      <c r="Q72" s="68"/>
      <c r="R72" s="69">
        <f>D72+F72+H72+J72+L72+N72+P72</f>
        <v>0</v>
      </c>
      <c r="S72" s="68"/>
    </row>
    <row r="73" spans="2:21">
      <c r="B73" s="67" t="s">
        <v>689</v>
      </c>
      <c r="C73" s="68" t="s">
        <v>633</v>
      </c>
      <c r="D73" s="58"/>
      <c r="E73" s="68"/>
      <c r="F73" s="58"/>
      <c r="G73" s="68"/>
      <c r="H73" s="58"/>
      <c r="I73" s="68"/>
      <c r="J73" s="58"/>
      <c r="K73" s="68"/>
      <c r="L73" s="58"/>
      <c r="M73" s="68"/>
      <c r="N73" s="58"/>
      <c r="O73" s="68"/>
      <c r="P73" s="58"/>
      <c r="Q73" s="68"/>
      <c r="R73" s="69">
        <f t="shared" ref="R73:R76" si="6">D73+F73+H73+J73+L73+N73+P73</f>
        <v>0</v>
      </c>
      <c r="S73" s="68"/>
    </row>
    <row r="74" spans="2:21">
      <c r="B74" s="67" t="s">
        <v>690</v>
      </c>
      <c r="C74" s="68" t="s">
        <v>635</v>
      </c>
      <c r="D74" s="58"/>
      <c r="E74" s="68"/>
      <c r="F74" s="58"/>
      <c r="G74" s="68"/>
      <c r="H74" s="58"/>
      <c r="I74" s="68"/>
      <c r="J74" s="58"/>
      <c r="K74" s="68"/>
      <c r="L74" s="58"/>
      <c r="M74" s="68"/>
      <c r="N74" s="58"/>
      <c r="O74" s="68"/>
      <c r="P74" s="58"/>
      <c r="Q74" s="68"/>
      <c r="R74" s="69">
        <f t="shared" si="6"/>
        <v>0</v>
      </c>
      <c r="S74" s="68"/>
    </row>
    <row r="75" spans="2:21">
      <c r="B75" s="67" t="s">
        <v>691</v>
      </c>
      <c r="C75" s="68" t="s">
        <v>637</v>
      </c>
      <c r="D75" s="58"/>
      <c r="E75" s="68"/>
      <c r="F75" s="58"/>
      <c r="G75" s="68"/>
      <c r="H75" s="58"/>
      <c r="I75" s="68"/>
      <c r="J75" s="58"/>
      <c r="K75" s="68"/>
      <c r="L75" s="58"/>
      <c r="M75" s="68"/>
      <c r="N75" s="58"/>
      <c r="O75" s="68"/>
      <c r="P75" s="58"/>
      <c r="Q75" s="68"/>
      <c r="R75" s="69">
        <f t="shared" si="6"/>
        <v>0</v>
      </c>
      <c r="S75" s="68"/>
    </row>
    <row r="76" spans="2:21">
      <c r="B76" s="67" t="s">
        <v>692</v>
      </c>
      <c r="C76" s="68" t="s">
        <v>639</v>
      </c>
      <c r="D76" s="58"/>
      <c r="E76" s="68"/>
      <c r="F76" s="58"/>
      <c r="G76" s="68"/>
      <c r="H76" s="58"/>
      <c r="I76" s="68"/>
      <c r="J76" s="58"/>
      <c r="K76" s="68"/>
      <c r="L76" s="58"/>
      <c r="M76" s="68"/>
      <c r="N76" s="58"/>
      <c r="O76" s="68"/>
      <c r="P76" s="58"/>
      <c r="Q76" s="68"/>
      <c r="R76" s="69">
        <f t="shared" si="6"/>
        <v>0</v>
      </c>
      <c r="S76" s="68"/>
    </row>
    <row r="77" spans="2:21">
      <c r="B77" s="67" t="s">
        <v>693</v>
      </c>
      <c r="C77" s="66" t="s">
        <v>641</v>
      </c>
      <c r="D77" s="69">
        <f>SUM(D72:D76)</f>
        <v>0</v>
      </c>
      <c r="E77" s="66"/>
      <c r="F77" s="69">
        <f>SUM(F72:F76)</f>
        <v>0</v>
      </c>
      <c r="G77" s="66"/>
      <c r="H77" s="69">
        <f>SUM(H72:H76)</f>
        <v>0</v>
      </c>
      <c r="I77" s="66"/>
      <c r="J77" s="69">
        <f>SUM(J72:J76)</f>
        <v>0</v>
      </c>
      <c r="K77" s="66"/>
      <c r="L77" s="69">
        <f>SUM(L72:L76)</f>
        <v>0</v>
      </c>
      <c r="M77" s="66"/>
      <c r="N77" s="69">
        <f>SUM(N72:N76)</f>
        <v>0</v>
      </c>
      <c r="O77" s="66"/>
      <c r="P77" s="69">
        <f>SUM(P72:P76)</f>
        <v>0</v>
      </c>
      <c r="Q77" s="66"/>
      <c r="R77" s="69">
        <f>SUM(R72:R76)</f>
        <v>0</v>
      </c>
      <c r="S77" s="66"/>
    </row>
    <row r="78" spans="2:21">
      <c r="B78" s="67" t="s">
        <v>694</v>
      </c>
      <c r="C78" s="68" t="s">
        <v>643</v>
      </c>
      <c r="D78" s="70">
        <f>IFERROR((D75+D76)/D77, 0)</f>
        <v>0</v>
      </c>
      <c r="E78" s="161"/>
      <c r="F78" s="70">
        <f>IFERROR((F75+F76)/F77, 0)</f>
        <v>0</v>
      </c>
      <c r="G78" s="161"/>
      <c r="H78" s="70">
        <f>IFERROR((H75+H76)/H77, 0)</f>
        <v>0</v>
      </c>
      <c r="I78" s="161"/>
      <c r="J78" s="70">
        <f>IFERROR((J75+J76)/J77, 0)</f>
        <v>0</v>
      </c>
      <c r="K78" s="161"/>
      <c r="L78" s="70">
        <f>IFERROR((L75+L76)/L77, 0)</f>
        <v>0</v>
      </c>
      <c r="M78" s="161"/>
      <c r="N78" s="70">
        <f>IFERROR((N75+N76)/N77, 0)</f>
        <v>0</v>
      </c>
      <c r="O78" s="161"/>
      <c r="P78" s="70">
        <f>IFERROR((P75+P76)/P77, 0)</f>
        <v>0</v>
      </c>
      <c r="Q78" s="161"/>
      <c r="R78" s="70">
        <f>IFERROR((R75+R76)/R77, 0)</f>
        <v>0</v>
      </c>
      <c r="S78" s="161"/>
    </row>
    <row r="82" spans="2:19">
      <c r="C82" s="332" t="s">
        <v>695</v>
      </c>
      <c r="D82" s="333"/>
      <c r="E82" s="333"/>
      <c r="F82" s="333"/>
      <c r="G82" s="333"/>
      <c r="H82" s="333"/>
      <c r="I82" s="333"/>
      <c r="J82" s="333"/>
      <c r="K82" s="333"/>
      <c r="L82" s="333"/>
      <c r="M82" s="333"/>
      <c r="N82" s="333"/>
      <c r="O82" s="333"/>
      <c r="P82" s="333"/>
      <c r="Q82" s="333"/>
      <c r="R82" s="333"/>
      <c r="S82" s="334"/>
    </row>
    <row r="83" spans="2:19">
      <c r="C83" s="41" t="s">
        <v>3</v>
      </c>
      <c r="D83" s="73">
        <v>1</v>
      </c>
      <c r="E83" s="73">
        <v>2</v>
      </c>
      <c r="F83" s="73">
        <v>3</v>
      </c>
      <c r="G83" s="73">
        <v>4</v>
      </c>
      <c r="H83" s="73">
        <v>5</v>
      </c>
      <c r="I83" s="73">
        <v>6</v>
      </c>
      <c r="J83" s="73">
        <v>7</v>
      </c>
      <c r="K83" s="73">
        <v>8</v>
      </c>
      <c r="L83" s="73">
        <v>9</v>
      </c>
      <c r="M83" s="73">
        <v>10</v>
      </c>
      <c r="N83" s="73">
        <v>11</v>
      </c>
      <c r="O83" s="73">
        <v>12</v>
      </c>
      <c r="P83" s="73">
        <v>13</v>
      </c>
      <c r="Q83" s="73">
        <v>14</v>
      </c>
      <c r="R83" s="73">
        <v>15</v>
      </c>
      <c r="S83" s="73">
        <v>16</v>
      </c>
    </row>
    <row r="84" spans="2:19" ht="43.5">
      <c r="B84" s="410" t="s">
        <v>4</v>
      </c>
      <c r="C84" s="410" t="s">
        <v>622</v>
      </c>
      <c r="D84" s="410" t="s">
        <v>681</v>
      </c>
      <c r="E84" s="410" t="s">
        <v>327</v>
      </c>
      <c r="F84" s="410" t="s">
        <v>682</v>
      </c>
      <c r="G84" s="410" t="s">
        <v>327</v>
      </c>
      <c r="H84" s="410" t="s">
        <v>683</v>
      </c>
      <c r="I84" s="410" t="s">
        <v>327</v>
      </c>
      <c r="J84" s="410" t="s">
        <v>684</v>
      </c>
      <c r="K84" s="410" t="s">
        <v>327</v>
      </c>
      <c r="L84" s="410" t="s">
        <v>685</v>
      </c>
      <c r="M84" s="410" t="s">
        <v>327</v>
      </c>
      <c r="N84" s="410" t="s">
        <v>686</v>
      </c>
      <c r="O84" s="410" t="s">
        <v>327</v>
      </c>
      <c r="P84" s="410" t="s">
        <v>687</v>
      </c>
      <c r="Q84" s="410" t="s">
        <v>327</v>
      </c>
      <c r="R84" s="410" t="s">
        <v>144</v>
      </c>
      <c r="S84" s="410" t="s">
        <v>327</v>
      </c>
    </row>
    <row r="85" spans="2:19">
      <c r="B85" s="67" t="s">
        <v>696</v>
      </c>
      <c r="C85" s="68" t="s">
        <v>631</v>
      </c>
      <c r="D85" s="58"/>
      <c r="E85" s="68"/>
      <c r="F85" s="58"/>
      <c r="G85" s="68"/>
      <c r="H85" s="58"/>
      <c r="I85" s="68"/>
      <c r="J85" s="58"/>
      <c r="K85" s="68"/>
      <c r="L85" s="58"/>
      <c r="M85" s="68"/>
      <c r="N85" s="58"/>
      <c r="O85" s="68"/>
      <c r="P85" s="58"/>
      <c r="Q85" s="68"/>
      <c r="R85" s="69">
        <f>D85+F85+H85+J85+L85+N85+P85</f>
        <v>0</v>
      </c>
      <c r="S85" s="68"/>
    </row>
    <row r="86" spans="2:19">
      <c r="B86" s="67" t="s">
        <v>697</v>
      </c>
      <c r="C86" s="68" t="s">
        <v>633</v>
      </c>
      <c r="D86" s="58"/>
      <c r="E86" s="68"/>
      <c r="F86" s="58"/>
      <c r="G86" s="68"/>
      <c r="H86" s="58"/>
      <c r="I86" s="68"/>
      <c r="J86" s="58"/>
      <c r="K86" s="68"/>
      <c r="L86" s="58"/>
      <c r="M86" s="68"/>
      <c r="N86" s="58"/>
      <c r="O86" s="68"/>
      <c r="P86" s="58"/>
      <c r="Q86" s="68"/>
      <c r="R86" s="69">
        <f t="shared" ref="R86:R89" si="7">D86+F86+H86+J86+L86+N86+P86</f>
        <v>0</v>
      </c>
      <c r="S86" s="68"/>
    </row>
    <row r="87" spans="2:19">
      <c r="B87" s="67" t="s">
        <v>698</v>
      </c>
      <c r="C87" s="68" t="s">
        <v>635</v>
      </c>
      <c r="D87" s="58"/>
      <c r="E87" s="68"/>
      <c r="F87" s="58"/>
      <c r="G87" s="68"/>
      <c r="H87" s="58"/>
      <c r="I87" s="68"/>
      <c r="J87" s="58"/>
      <c r="K87" s="68"/>
      <c r="L87" s="58"/>
      <c r="M87" s="68"/>
      <c r="N87" s="58"/>
      <c r="O87" s="68"/>
      <c r="P87" s="58"/>
      <c r="Q87" s="68"/>
      <c r="R87" s="69">
        <f t="shared" si="7"/>
        <v>0</v>
      </c>
      <c r="S87" s="68"/>
    </row>
    <row r="88" spans="2:19">
      <c r="B88" s="67" t="s">
        <v>699</v>
      </c>
      <c r="C88" s="68" t="s">
        <v>637</v>
      </c>
      <c r="D88" s="58"/>
      <c r="E88" s="68"/>
      <c r="F88" s="58"/>
      <c r="G88" s="68"/>
      <c r="H88" s="58"/>
      <c r="I88" s="68"/>
      <c r="J88" s="58"/>
      <c r="K88" s="68"/>
      <c r="L88" s="58"/>
      <c r="M88" s="68"/>
      <c r="N88" s="58"/>
      <c r="O88" s="68"/>
      <c r="P88" s="58"/>
      <c r="Q88" s="68"/>
      <c r="R88" s="69">
        <f t="shared" si="7"/>
        <v>0</v>
      </c>
      <c r="S88" s="68"/>
    </row>
    <row r="89" spans="2:19">
      <c r="B89" s="67" t="s">
        <v>700</v>
      </c>
      <c r="C89" s="68" t="s">
        <v>639</v>
      </c>
      <c r="D89" s="58"/>
      <c r="E89" s="68"/>
      <c r="F89" s="58"/>
      <c r="G89" s="68"/>
      <c r="H89" s="58"/>
      <c r="I89" s="68"/>
      <c r="J89" s="58"/>
      <c r="K89" s="68"/>
      <c r="L89" s="58"/>
      <c r="M89" s="68"/>
      <c r="N89" s="58"/>
      <c r="O89" s="68"/>
      <c r="P89" s="58"/>
      <c r="Q89" s="68"/>
      <c r="R89" s="69">
        <f t="shared" si="7"/>
        <v>0</v>
      </c>
      <c r="S89" s="68"/>
    </row>
    <row r="90" spans="2:19">
      <c r="B90" s="67" t="s">
        <v>701</v>
      </c>
      <c r="C90" s="66" t="s">
        <v>641</v>
      </c>
      <c r="D90" s="69">
        <f>SUM(D85:D89)</f>
        <v>0</v>
      </c>
      <c r="E90" s="66"/>
      <c r="F90" s="69">
        <f>SUM(F85:F89)</f>
        <v>0</v>
      </c>
      <c r="G90" s="66"/>
      <c r="H90" s="69">
        <f>SUM(H85:H89)</f>
        <v>0</v>
      </c>
      <c r="I90" s="66"/>
      <c r="J90" s="69">
        <f>SUM(J85:J89)</f>
        <v>0</v>
      </c>
      <c r="K90" s="66"/>
      <c r="L90" s="69">
        <f>SUM(L85:L89)</f>
        <v>0</v>
      </c>
      <c r="M90" s="66"/>
      <c r="N90" s="69">
        <f>SUM(N85:N89)</f>
        <v>0</v>
      </c>
      <c r="O90" s="66"/>
      <c r="P90" s="69">
        <f>SUM(P85:P89)</f>
        <v>0</v>
      </c>
      <c r="Q90" s="66"/>
      <c r="R90" s="69">
        <f>SUM(R85:R89)</f>
        <v>0</v>
      </c>
      <c r="S90" s="66"/>
    </row>
    <row r="91" spans="2:19">
      <c r="B91" s="67" t="s">
        <v>702</v>
      </c>
      <c r="C91" s="68" t="s">
        <v>643</v>
      </c>
      <c r="D91" s="70">
        <f>IFERROR((D88+D89)/D90, 0)</f>
        <v>0</v>
      </c>
      <c r="E91" s="161"/>
      <c r="F91" s="70">
        <f>IFERROR((F88+F89)/F90, 0)</f>
        <v>0</v>
      </c>
      <c r="G91" s="161"/>
      <c r="H91" s="70">
        <f>IFERROR((H88+H89)/H90, 0)</f>
        <v>0</v>
      </c>
      <c r="I91" s="161"/>
      <c r="J91" s="70">
        <f>IFERROR((J88+J89)/J90, 0)</f>
        <v>0</v>
      </c>
      <c r="K91" s="161"/>
      <c r="L91" s="70">
        <f>IFERROR((L88+L89)/L90, 0)</f>
        <v>0</v>
      </c>
      <c r="M91" s="161"/>
      <c r="N91" s="70">
        <f>IFERROR((N88+N89)/N90, 0)</f>
        <v>0</v>
      </c>
      <c r="O91" s="161"/>
      <c r="P91" s="70">
        <f>IFERROR((P88+P89)/P90, 0)</f>
        <v>0</v>
      </c>
      <c r="Q91" s="161"/>
      <c r="R91" s="70">
        <f>IFERROR((R88+R89)/R90, 0)</f>
        <v>0</v>
      </c>
      <c r="S91" s="161"/>
    </row>
    <row r="95" spans="2:19">
      <c r="C95" s="332" t="s">
        <v>703</v>
      </c>
      <c r="D95" s="333"/>
      <c r="E95" s="333"/>
      <c r="F95" s="333"/>
      <c r="G95" s="333"/>
      <c r="H95" s="333"/>
      <c r="I95" s="333"/>
      <c r="J95" s="333"/>
      <c r="K95" s="333"/>
      <c r="L95" s="333"/>
      <c r="M95" s="333"/>
      <c r="N95" s="333"/>
      <c r="O95" s="333"/>
      <c r="P95" s="333"/>
      <c r="Q95" s="333"/>
      <c r="R95" s="333"/>
      <c r="S95" s="334"/>
    </row>
    <row r="96" spans="2:19">
      <c r="C96" s="41" t="s">
        <v>3</v>
      </c>
      <c r="D96" s="73">
        <v>1</v>
      </c>
      <c r="E96" s="73">
        <v>2</v>
      </c>
      <c r="F96" s="73">
        <v>3</v>
      </c>
      <c r="G96" s="73">
        <v>4</v>
      </c>
      <c r="H96" s="73">
        <v>5</v>
      </c>
      <c r="I96" s="73">
        <v>6</v>
      </c>
      <c r="J96" s="73">
        <v>7</v>
      </c>
      <c r="K96" s="73">
        <v>8</v>
      </c>
      <c r="L96" s="73">
        <v>9</v>
      </c>
      <c r="M96" s="73">
        <v>10</v>
      </c>
      <c r="N96" s="73">
        <v>11</v>
      </c>
      <c r="O96" s="73">
        <v>12</v>
      </c>
      <c r="P96" s="73">
        <v>13</v>
      </c>
      <c r="Q96" s="73">
        <v>14</v>
      </c>
      <c r="R96" s="73">
        <v>15</v>
      </c>
      <c r="S96" s="73">
        <v>16</v>
      </c>
    </row>
    <row r="97" spans="2:19" ht="43.5">
      <c r="B97" s="410" t="s">
        <v>4</v>
      </c>
      <c r="C97" s="410" t="s">
        <v>622</v>
      </c>
      <c r="D97" s="410" t="s">
        <v>681</v>
      </c>
      <c r="E97" s="410" t="s">
        <v>327</v>
      </c>
      <c r="F97" s="410" t="s">
        <v>682</v>
      </c>
      <c r="G97" s="410" t="s">
        <v>327</v>
      </c>
      <c r="H97" s="410" t="s">
        <v>683</v>
      </c>
      <c r="I97" s="410" t="s">
        <v>327</v>
      </c>
      <c r="J97" s="410" t="s">
        <v>684</v>
      </c>
      <c r="K97" s="410" t="s">
        <v>327</v>
      </c>
      <c r="L97" s="410" t="s">
        <v>685</v>
      </c>
      <c r="M97" s="410" t="s">
        <v>327</v>
      </c>
      <c r="N97" s="410" t="s">
        <v>686</v>
      </c>
      <c r="O97" s="410" t="s">
        <v>327</v>
      </c>
      <c r="P97" s="410" t="s">
        <v>687</v>
      </c>
      <c r="Q97" s="410" t="s">
        <v>327</v>
      </c>
      <c r="R97" s="410" t="s">
        <v>144</v>
      </c>
      <c r="S97" s="410" t="s">
        <v>327</v>
      </c>
    </row>
    <row r="98" spans="2:19">
      <c r="B98" s="67" t="s">
        <v>704</v>
      </c>
      <c r="C98" s="68" t="s">
        <v>631</v>
      </c>
      <c r="D98" s="58"/>
      <c r="E98" s="68"/>
      <c r="F98" s="58"/>
      <c r="G98" s="68"/>
      <c r="H98" s="58"/>
      <c r="I98" s="68"/>
      <c r="J98" s="58"/>
      <c r="K98" s="68"/>
      <c r="L98" s="58"/>
      <c r="M98" s="68"/>
      <c r="N98" s="58"/>
      <c r="O98" s="68"/>
      <c r="P98" s="58"/>
      <c r="Q98" s="68"/>
      <c r="R98" s="69">
        <f>D98+F98+H98+J98+L98+N98+P98</f>
        <v>0</v>
      </c>
      <c r="S98" s="68"/>
    </row>
    <row r="99" spans="2:19">
      <c r="B99" s="67" t="s">
        <v>705</v>
      </c>
      <c r="C99" s="68" t="s">
        <v>633</v>
      </c>
      <c r="D99" s="58"/>
      <c r="E99" s="68"/>
      <c r="F99" s="58"/>
      <c r="G99" s="68"/>
      <c r="H99" s="58"/>
      <c r="I99" s="68"/>
      <c r="J99" s="58"/>
      <c r="K99" s="68"/>
      <c r="L99" s="58"/>
      <c r="M99" s="68"/>
      <c r="N99" s="58"/>
      <c r="O99" s="68"/>
      <c r="P99" s="58"/>
      <c r="Q99" s="68"/>
      <c r="R99" s="69">
        <f t="shared" ref="R99:R102" si="8">D99+F99+H99+J99+L99+N99+P99</f>
        <v>0</v>
      </c>
      <c r="S99" s="68"/>
    </row>
    <row r="100" spans="2:19">
      <c r="B100" s="67" t="s">
        <v>706</v>
      </c>
      <c r="C100" s="68" t="s">
        <v>635</v>
      </c>
      <c r="D100" s="58"/>
      <c r="E100" s="68"/>
      <c r="F100" s="58"/>
      <c r="G100" s="68"/>
      <c r="H100" s="58"/>
      <c r="I100" s="68"/>
      <c r="J100" s="58"/>
      <c r="K100" s="68"/>
      <c r="L100" s="58"/>
      <c r="M100" s="68"/>
      <c r="N100" s="58"/>
      <c r="O100" s="68"/>
      <c r="P100" s="58"/>
      <c r="Q100" s="68"/>
      <c r="R100" s="69">
        <f t="shared" si="8"/>
        <v>0</v>
      </c>
      <c r="S100" s="68"/>
    </row>
    <row r="101" spans="2:19">
      <c r="B101" s="67" t="s">
        <v>707</v>
      </c>
      <c r="C101" s="68" t="s">
        <v>637</v>
      </c>
      <c r="D101" s="58"/>
      <c r="E101" s="68"/>
      <c r="F101" s="58"/>
      <c r="G101" s="68"/>
      <c r="H101" s="58"/>
      <c r="I101" s="68"/>
      <c r="J101" s="58"/>
      <c r="K101" s="68"/>
      <c r="L101" s="58"/>
      <c r="M101" s="68"/>
      <c r="N101" s="58"/>
      <c r="O101" s="68"/>
      <c r="P101" s="58"/>
      <c r="Q101" s="68"/>
      <c r="R101" s="69">
        <f t="shared" si="8"/>
        <v>0</v>
      </c>
      <c r="S101" s="68"/>
    </row>
    <row r="102" spans="2:19">
      <c r="B102" s="67" t="s">
        <v>708</v>
      </c>
      <c r="C102" s="68" t="s">
        <v>639</v>
      </c>
      <c r="D102" s="58"/>
      <c r="E102" s="68"/>
      <c r="F102" s="58"/>
      <c r="G102" s="68"/>
      <c r="H102" s="58"/>
      <c r="I102" s="68"/>
      <c r="J102" s="58"/>
      <c r="K102" s="68"/>
      <c r="L102" s="58"/>
      <c r="M102" s="68"/>
      <c r="N102" s="58"/>
      <c r="O102" s="68"/>
      <c r="P102" s="58"/>
      <c r="Q102" s="68"/>
      <c r="R102" s="69">
        <f t="shared" si="8"/>
        <v>0</v>
      </c>
      <c r="S102" s="68"/>
    </row>
    <row r="103" spans="2:19">
      <c r="B103" s="67" t="s">
        <v>709</v>
      </c>
      <c r="C103" s="66" t="s">
        <v>641</v>
      </c>
      <c r="D103" s="69">
        <f>SUM(D98:D102)</f>
        <v>0</v>
      </c>
      <c r="E103" s="66"/>
      <c r="F103" s="69">
        <f>SUM(F98:F102)</f>
        <v>0</v>
      </c>
      <c r="G103" s="66"/>
      <c r="H103" s="69">
        <f>SUM(H98:H102)</f>
        <v>0</v>
      </c>
      <c r="I103" s="66"/>
      <c r="J103" s="69">
        <f>SUM(J98:J102)</f>
        <v>0</v>
      </c>
      <c r="K103" s="66"/>
      <c r="L103" s="69">
        <f>SUM(L98:L102)</f>
        <v>0</v>
      </c>
      <c r="M103" s="66"/>
      <c r="N103" s="69">
        <f>SUM(N98:N102)</f>
        <v>0</v>
      </c>
      <c r="O103" s="66"/>
      <c r="P103" s="69">
        <f>SUM(P98:P102)</f>
        <v>0</v>
      </c>
      <c r="Q103" s="66"/>
      <c r="R103" s="69">
        <f>SUM(R98:R102)</f>
        <v>0</v>
      </c>
      <c r="S103" s="66"/>
    </row>
    <row r="104" spans="2:19">
      <c r="B104" s="67" t="s">
        <v>710</v>
      </c>
      <c r="C104" s="68" t="s">
        <v>643</v>
      </c>
      <c r="D104" s="70">
        <f>IFERROR((D101+D102)/D103, 0)</f>
        <v>0</v>
      </c>
      <c r="E104" s="161"/>
      <c r="F104" s="70">
        <f>IFERROR((F101+F102)/F103, 0)</f>
        <v>0</v>
      </c>
      <c r="G104" s="161"/>
      <c r="H104" s="70">
        <f>IFERROR((H101+H102)/H103, 0)</f>
        <v>0</v>
      </c>
      <c r="I104" s="161"/>
      <c r="J104" s="70">
        <f>IFERROR((J101+J102)/J103, 0)</f>
        <v>0</v>
      </c>
      <c r="K104" s="161"/>
      <c r="L104" s="70">
        <f>IFERROR((L101+L102)/L103, 0)</f>
        <v>0</v>
      </c>
      <c r="M104" s="161"/>
      <c r="N104" s="70">
        <f>IFERROR((N101+N102)/N103, 0)</f>
        <v>0</v>
      </c>
      <c r="O104" s="161"/>
      <c r="P104" s="70">
        <f>IFERROR((P101+P102)/P103, 0)</f>
        <v>0</v>
      </c>
      <c r="Q104" s="161"/>
      <c r="R104" s="70">
        <f>IFERROR((R101+R102)/R103, 0)</f>
        <v>0</v>
      </c>
      <c r="S104" s="161"/>
    </row>
    <row r="108" spans="2:19">
      <c r="C108" s="332" t="s">
        <v>711</v>
      </c>
      <c r="D108" s="333"/>
      <c r="E108" s="333"/>
      <c r="F108" s="333"/>
      <c r="G108" s="333"/>
      <c r="H108" s="333"/>
      <c r="I108" s="333"/>
      <c r="J108" s="333"/>
      <c r="K108" s="333"/>
      <c r="L108" s="333"/>
      <c r="M108" s="333"/>
      <c r="N108" s="333"/>
      <c r="O108" s="333"/>
      <c r="P108" s="333"/>
      <c r="Q108" s="333"/>
      <c r="R108" s="333"/>
      <c r="S108" s="334"/>
    </row>
    <row r="109" spans="2:19">
      <c r="C109" s="41" t="s">
        <v>3</v>
      </c>
      <c r="D109" s="73">
        <v>1</v>
      </c>
      <c r="E109" s="73">
        <v>2</v>
      </c>
      <c r="F109" s="73">
        <v>3</v>
      </c>
      <c r="G109" s="73">
        <v>4</v>
      </c>
      <c r="H109" s="73">
        <v>5</v>
      </c>
      <c r="I109" s="73">
        <v>6</v>
      </c>
      <c r="J109" s="73">
        <v>7</v>
      </c>
      <c r="K109" s="73">
        <v>8</v>
      </c>
      <c r="L109" s="73">
        <v>9</v>
      </c>
      <c r="M109" s="73">
        <v>10</v>
      </c>
      <c r="N109" s="73">
        <v>11</v>
      </c>
      <c r="O109" s="73">
        <v>12</v>
      </c>
      <c r="P109" s="73">
        <v>13</v>
      </c>
      <c r="Q109" s="73">
        <v>14</v>
      </c>
      <c r="R109" s="73">
        <v>15</v>
      </c>
      <c r="S109" s="73">
        <v>16</v>
      </c>
    </row>
    <row r="110" spans="2:19" ht="43.5">
      <c r="B110" s="410" t="s">
        <v>4</v>
      </c>
      <c r="C110" s="410" t="s">
        <v>661</v>
      </c>
      <c r="D110" s="410" t="s">
        <v>681</v>
      </c>
      <c r="E110" s="410" t="s">
        <v>327</v>
      </c>
      <c r="F110" s="410" t="s">
        <v>682</v>
      </c>
      <c r="G110" s="410" t="s">
        <v>327</v>
      </c>
      <c r="H110" s="410" t="s">
        <v>683</v>
      </c>
      <c r="I110" s="410" t="s">
        <v>327</v>
      </c>
      <c r="J110" s="410" t="s">
        <v>684</v>
      </c>
      <c r="K110" s="410" t="s">
        <v>327</v>
      </c>
      <c r="L110" s="410" t="s">
        <v>685</v>
      </c>
      <c r="M110" s="410" t="s">
        <v>327</v>
      </c>
      <c r="N110" s="410" t="s">
        <v>686</v>
      </c>
      <c r="O110" s="410" t="s">
        <v>327</v>
      </c>
      <c r="P110" s="410" t="s">
        <v>687</v>
      </c>
      <c r="Q110" s="410" t="s">
        <v>327</v>
      </c>
      <c r="R110" s="410" t="s">
        <v>144</v>
      </c>
      <c r="S110" s="410" t="s">
        <v>327</v>
      </c>
    </row>
    <row r="111" spans="2:19">
      <c r="B111" s="67" t="s">
        <v>712</v>
      </c>
      <c r="C111" s="68" t="s">
        <v>663</v>
      </c>
      <c r="D111" s="58"/>
      <c r="E111" s="68"/>
      <c r="F111" s="58"/>
      <c r="G111" s="68"/>
      <c r="H111" s="58"/>
      <c r="I111" s="68"/>
      <c r="J111" s="58"/>
      <c r="K111" s="68"/>
      <c r="L111" s="58"/>
      <c r="M111" s="68"/>
      <c r="N111" s="58"/>
      <c r="O111" s="68"/>
      <c r="P111" s="58"/>
      <c r="Q111" s="68"/>
      <c r="R111" s="69">
        <f>D111+F111+H111+J111+L111+N111+P111</f>
        <v>0</v>
      </c>
      <c r="S111" s="68"/>
    </row>
    <row r="112" spans="2:19">
      <c r="B112" s="67" t="s">
        <v>713</v>
      </c>
      <c r="C112" s="68" t="s">
        <v>665</v>
      </c>
      <c r="D112" s="58"/>
      <c r="E112" s="68"/>
      <c r="F112" s="58"/>
      <c r="G112" s="68"/>
      <c r="H112" s="58"/>
      <c r="I112" s="68"/>
      <c r="J112" s="58"/>
      <c r="K112" s="68"/>
      <c r="L112" s="58"/>
      <c r="M112" s="68"/>
      <c r="N112" s="58"/>
      <c r="O112" s="68"/>
      <c r="P112" s="58"/>
      <c r="Q112" s="68"/>
      <c r="R112" s="69">
        <f t="shared" ref="R112:R115" si="9">D112+F112+H112+J112+L112+N112+P112</f>
        <v>0</v>
      </c>
      <c r="S112" s="68"/>
    </row>
    <row r="113" spans="2:19">
      <c r="B113" s="67" t="s">
        <v>714</v>
      </c>
      <c r="C113" s="68" t="s">
        <v>667</v>
      </c>
      <c r="D113" s="58"/>
      <c r="E113" s="68"/>
      <c r="F113" s="58"/>
      <c r="G113" s="68"/>
      <c r="H113" s="58"/>
      <c r="I113" s="68"/>
      <c r="J113" s="58"/>
      <c r="K113" s="68"/>
      <c r="L113" s="58"/>
      <c r="M113" s="68"/>
      <c r="N113" s="58"/>
      <c r="O113" s="68"/>
      <c r="P113" s="58"/>
      <c r="Q113" s="68"/>
      <c r="R113" s="69">
        <f t="shared" si="9"/>
        <v>0</v>
      </c>
      <c r="S113" s="68"/>
    </row>
    <row r="114" spans="2:19">
      <c r="B114" s="67" t="s">
        <v>715</v>
      </c>
      <c r="C114" s="68" t="s">
        <v>669</v>
      </c>
      <c r="D114" s="58"/>
      <c r="E114" s="68"/>
      <c r="F114" s="58"/>
      <c r="G114" s="68"/>
      <c r="H114" s="58"/>
      <c r="I114" s="68"/>
      <c r="J114" s="58"/>
      <c r="K114" s="68"/>
      <c r="L114" s="58"/>
      <c r="M114" s="68"/>
      <c r="N114" s="58"/>
      <c r="O114" s="68"/>
      <c r="P114" s="58"/>
      <c r="Q114" s="68"/>
      <c r="R114" s="69">
        <f t="shared" si="9"/>
        <v>0</v>
      </c>
      <c r="S114" s="68"/>
    </row>
    <row r="115" spans="2:19">
      <c r="B115" s="67" t="s">
        <v>716</v>
      </c>
      <c r="C115" s="68" t="s">
        <v>671</v>
      </c>
      <c r="D115" s="58"/>
      <c r="E115" s="68"/>
      <c r="F115" s="58"/>
      <c r="G115" s="68"/>
      <c r="H115" s="58"/>
      <c r="I115" s="68"/>
      <c r="J115" s="58"/>
      <c r="K115" s="68"/>
      <c r="L115" s="58"/>
      <c r="M115" s="68"/>
      <c r="N115" s="58"/>
      <c r="O115" s="68"/>
      <c r="P115" s="58"/>
      <c r="Q115" s="68"/>
      <c r="R115" s="69">
        <f t="shared" si="9"/>
        <v>0</v>
      </c>
      <c r="S115" s="68"/>
    </row>
    <row r="116" spans="2:19">
      <c r="B116" s="67" t="s">
        <v>717</v>
      </c>
      <c r="C116" s="66" t="s">
        <v>641</v>
      </c>
      <c r="D116" s="69">
        <f>SUM(D111:D115)</f>
        <v>0</v>
      </c>
      <c r="E116" s="66"/>
      <c r="F116" s="69">
        <f>SUM(F111:F115)</f>
        <v>0</v>
      </c>
      <c r="G116" s="66"/>
      <c r="H116" s="69">
        <f>SUM(H111:H115)</f>
        <v>0</v>
      </c>
      <c r="I116" s="66"/>
      <c r="J116" s="69">
        <f>SUM(J111:J115)</f>
        <v>0</v>
      </c>
      <c r="K116" s="66"/>
      <c r="L116" s="69">
        <f>SUM(L111:L115)</f>
        <v>0</v>
      </c>
      <c r="M116" s="66"/>
      <c r="N116" s="69">
        <f>SUM(N111:N115)</f>
        <v>0</v>
      </c>
      <c r="O116" s="66"/>
      <c r="P116" s="69">
        <f>SUM(P111:P115)</f>
        <v>0</v>
      </c>
      <c r="Q116" s="66"/>
      <c r="R116" s="69">
        <f>SUM(R111:R115)</f>
        <v>0</v>
      </c>
      <c r="S116" s="66"/>
    </row>
    <row r="120" spans="2:19">
      <c r="C120" s="332" t="s">
        <v>718</v>
      </c>
      <c r="D120" s="333"/>
      <c r="E120" s="333"/>
      <c r="F120" s="333"/>
      <c r="G120" s="333"/>
      <c r="H120" s="333"/>
      <c r="I120" s="333"/>
      <c r="J120" s="333"/>
      <c r="K120" s="333"/>
      <c r="L120" s="333"/>
      <c r="M120" s="333"/>
      <c r="N120" s="333"/>
      <c r="O120" s="333"/>
      <c r="P120" s="333"/>
      <c r="Q120" s="333"/>
      <c r="R120" s="333"/>
      <c r="S120" s="334"/>
    </row>
    <row r="121" spans="2:19">
      <c r="C121" s="41" t="s">
        <v>3</v>
      </c>
      <c r="D121" s="73">
        <v>1</v>
      </c>
      <c r="E121" s="73">
        <v>2</v>
      </c>
      <c r="F121" s="73">
        <v>3</v>
      </c>
      <c r="G121" s="73">
        <v>4</v>
      </c>
      <c r="H121" s="73">
        <v>5</v>
      </c>
      <c r="I121" s="73">
        <v>6</v>
      </c>
      <c r="J121" s="73">
        <v>7</v>
      </c>
      <c r="K121" s="73">
        <v>8</v>
      </c>
      <c r="L121" s="73">
        <v>9</v>
      </c>
      <c r="M121" s="73">
        <v>10</v>
      </c>
      <c r="N121" s="73">
        <v>11</v>
      </c>
      <c r="O121" s="73">
        <v>12</v>
      </c>
      <c r="P121" s="73">
        <v>13</v>
      </c>
      <c r="Q121" s="73">
        <v>14</v>
      </c>
      <c r="R121" s="73">
        <v>15</v>
      </c>
      <c r="S121" s="73">
        <v>16</v>
      </c>
    </row>
    <row r="122" spans="2:19" ht="43.5">
      <c r="B122" s="410" t="s">
        <v>4</v>
      </c>
      <c r="C122" s="410" t="s">
        <v>661</v>
      </c>
      <c r="D122" s="410" t="s">
        <v>681</v>
      </c>
      <c r="E122" s="410" t="s">
        <v>327</v>
      </c>
      <c r="F122" s="410" t="s">
        <v>682</v>
      </c>
      <c r="G122" s="410" t="s">
        <v>327</v>
      </c>
      <c r="H122" s="410" t="s">
        <v>683</v>
      </c>
      <c r="I122" s="410" t="s">
        <v>327</v>
      </c>
      <c r="J122" s="410" t="s">
        <v>684</v>
      </c>
      <c r="K122" s="410" t="s">
        <v>327</v>
      </c>
      <c r="L122" s="410" t="s">
        <v>685</v>
      </c>
      <c r="M122" s="410" t="s">
        <v>327</v>
      </c>
      <c r="N122" s="410" t="s">
        <v>686</v>
      </c>
      <c r="O122" s="410" t="s">
        <v>327</v>
      </c>
      <c r="P122" s="410" t="s">
        <v>687</v>
      </c>
      <c r="Q122" s="410" t="s">
        <v>327</v>
      </c>
      <c r="R122" s="410" t="s">
        <v>144</v>
      </c>
      <c r="S122" s="410" t="s">
        <v>327</v>
      </c>
    </row>
    <row r="123" spans="2:19">
      <c r="B123" s="67" t="s">
        <v>719</v>
      </c>
      <c r="C123" s="68" t="s">
        <v>663</v>
      </c>
      <c r="D123" s="58"/>
      <c r="E123" s="68"/>
      <c r="F123" s="58"/>
      <c r="G123" s="68"/>
      <c r="H123" s="58"/>
      <c r="I123" s="68"/>
      <c r="J123" s="58"/>
      <c r="K123" s="68"/>
      <c r="L123" s="58"/>
      <c r="M123" s="68"/>
      <c r="N123" s="58"/>
      <c r="O123" s="68"/>
      <c r="P123" s="58"/>
      <c r="Q123" s="68"/>
      <c r="R123" s="69">
        <f>D123+F123+H123+J123+L123+N123+P123</f>
        <v>0</v>
      </c>
      <c r="S123" s="68"/>
    </row>
    <row r="124" spans="2:19">
      <c r="B124" s="67" t="s">
        <v>720</v>
      </c>
      <c r="C124" s="68" t="s">
        <v>665</v>
      </c>
      <c r="D124" s="58"/>
      <c r="E124" s="68"/>
      <c r="F124" s="58"/>
      <c r="G124" s="68"/>
      <c r="H124" s="58"/>
      <c r="I124" s="68"/>
      <c r="J124" s="58"/>
      <c r="K124" s="68"/>
      <c r="L124" s="58"/>
      <c r="M124" s="68"/>
      <c r="N124" s="58"/>
      <c r="O124" s="68"/>
      <c r="P124" s="58"/>
      <c r="Q124" s="68"/>
      <c r="R124" s="69">
        <f t="shared" ref="R124:R127" si="10">D124+F124+H124+J124+L124+N124+P124</f>
        <v>0</v>
      </c>
      <c r="S124" s="68"/>
    </row>
    <row r="125" spans="2:19">
      <c r="B125" s="67" t="s">
        <v>721</v>
      </c>
      <c r="C125" s="68" t="s">
        <v>667</v>
      </c>
      <c r="D125" s="58"/>
      <c r="E125" s="68"/>
      <c r="F125" s="58"/>
      <c r="G125" s="68"/>
      <c r="H125" s="58"/>
      <c r="I125" s="68"/>
      <c r="J125" s="58"/>
      <c r="K125" s="68"/>
      <c r="L125" s="58"/>
      <c r="M125" s="68"/>
      <c r="N125" s="58"/>
      <c r="O125" s="68"/>
      <c r="P125" s="58"/>
      <c r="Q125" s="68"/>
      <c r="R125" s="69">
        <f t="shared" si="10"/>
        <v>0</v>
      </c>
      <c r="S125" s="68"/>
    </row>
    <row r="126" spans="2:19">
      <c r="B126" s="67" t="s">
        <v>722</v>
      </c>
      <c r="C126" s="68" t="s">
        <v>669</v>
      </c>
      <c r="D126" s="58"/>
      <c r="E126" s="68"/>
      <c r="F126" s="58"/>
      <c r="G126" s="68"/>
      <c r="H126" s="58"/>
      <c r="I126" s="68"/>
      <c r="J126" s="58"/>
      <c r="K126" s="68"/>
      <c r="L126" s="58"/>
      <c r="M126" s="68"/>
      <c r="N126" s="58"/>
      <c r="O126" s="68"/>
      <c r="P126" s="58"/>
      <c r="Q126" s="68"/>
      <c r="R126" s="69">
        <f>D126+F126+H126+J126+L126+N126+P126</f>
        <v>0</v>
      </c>
      <c r="S126" s="68"/>
    </row>
    <row r="127" spans="2:19">
      <c r="B127" s="67" t="s">
        <v>723</v>
      </c>
      <c r="C127" s="68" t="s">
        <v>671</v>
      </c>
      <c r="D127" s="58"/>
      <c r="E127" s="68"/>
      <c r="F127" s="58"/>
      <c r="G127" s="68"/>
      <c r="H127" s="58"/>
      <c r="I127" s="68"/>
      <c r="J127" s="58"/>
      <c r="K127" s="68"/>
      <c r="L127" s="58"/>
      <c r="M127" s="68"/>
      <c r="N127" s="58"/>
      <c r="O127" s="68"/>
      <c r="P127" s="58"/>
      <c r="Q127" s="68"/>
      <c r="R127" s="69">
        <f t="shared" si="10"/>
        <v>0</v>
      </c>
      <c r="S127" s="68"/>
    </row>
    <row r="128" spans="2:19">
      <c r="B128" s="67" t="s">
        <v>724</v>
      </c>
      <c r="C128" s="66" t="s">
        <v>641</v>
      </c>
      <c r="D128" s="69">
        <f>SUM(D123:D127)</f>
        <v>0</v>
      </c>
      <c r="E128" s="66"/>
      <c r="F128" s="69">
        <f>SUM(F123:F127)</f>
        <v>0</v>
      </c>
      <c r="G128" s="66"/>
      <c r="H128" s="69">
        <f>SUM(H123:H127)</f>
        <v>0</v>
      </c>
      <c r="I128" s="66"/>
      <c r="J128" s="69">
        <f>SUM(J123:J127)</f>
        <v>0</v>
      </c>
      <c r="K128" s="66"/>
      <c r="L128" s="69">
        <f>SUM(L123:L127)</f>
        <v>0</v>
      </c>
      <c r="M128" s="66"/>
      <c r="N128" s="69">
        <f>SUM(N123:N127)</f>
        <v>0</v>
      </c>
      <c r="O128" s="66"/>
      <c r="P128" s="69">
        <f>SUM(P123:P127)</f>
        <v>0</v>
      </c>
      <c r="Q128" s="66"/>
      <c r="R128" s="69">
        <f>SUM(R123:R127)</f>
        <v>0</v>
      </c>
      <c r="S128" s="66"/>
    </row>
    <row r="132" spans="3:4">
      <c r="C132" s="71" t="s">
        <v>725</v>
      </c>
      <c r="D132" s="2"/>
    </row>
    <row r="133" spans="3:4">
      <c r="C133" s="2" t="s">
        <v>631</v>
      </c>
      <c r="D133" s="134" t="s">
        <v>726</v>
      </c>
    </row>
    <row r="134" spans="3:4">
      <c r="C134" s="2" t="s">
        <v>633</v>
      </c>
      <c r="D134" s="134" t="s">
        <v>727</v>
      </c>
    </row>
    <row r="135" spans="3:4">
      <c r="C135" s="2" t="s">
        <v>635</v>
      </c>
      <c r="D135" s="134" t="s">
        <v>728</v>
      </c>
    </row>
    <row r="136" spans="3:4">
      <c r="C136" s="2" t="s">
        <v>637</v>
      </c>
      <c r="D136" s="134" t="s">
        <v>729</v>
      </c>
    </row>
    <row r="137" spans="3:4">
      <c r="C137" s="2" t="s">
        <v>639</v>
      </c>
      <c r="D137" s="134" t="s">
        <v>730</v>
      </c>
    </row>
    <row r="138" spans="3:4">
      <c r="C138" s="2"/>
      <c r="D138" s="134"/>
    </row>
    <row r="139" spans="3:4">
      <c r="C139" s="71" t="s">
        <v>731</v>
      </c>
      <c r="D139" s="134"/>
    </row>
    <row r="140" spans="3:4">
      <c r="C140" s="2" t="s">
        <v>631</v>
      </c>
      <c r="D140" s="134" t="s">
        <v>732</v>
      </c>
    </row>
    <row r="141" spans="3:4">
      <c r="C141" s="2" t="s">
        <v>633</v>
      </c>
      <c r="D141" s="134" t="s">
        <v>733</v>
      </c>
    </row>
    <row r="142" spans="3:4">
      <c r="C142" s="2" t="s">
        <v>635</v>
      </c>
      <c r="D142" s="134" t="s">
        <v>734</v>
      </c>
    </row>
    <row r="143" spans="3:4">
      <c r="C143" s="2" t="s">
        <v>637</v>
      </c>
      <c r="D143" s="134" t="s">
        <v>735</v>
      </c>
    </row>
    <row r="144" spans="3:4">
      <c r="C144" s="2" t="s">
        <v>639</v>
      </c>
      <c r="D144" s="134" t="s">
        <v>736</v>
      </c>
    </row>
    <row r="148" spans="3:4">
      <c r="C148" s="9" t="s">
        <v>737</v>
      </c>
    </row>
    <row r="149" spans="3:4">
      <c r="C149" t="s">
        <v>663</v>
      </c>
      <c r="D149" s="14" t="s">
        <v>738</v>
      </c>
    </row>
    <row r="150" spans="3:4">
      <c r="C150" t="s">
        <v>665</v>
      </c>
      <c r="D150" s="14" t="s">
        <v>739</v>
      </c>
    </row>
    <row r="151" spans="3:4">
      <c r="C151" t="s">
        <v>667</v>
      </c>
      <c r="D151" s="14" t="s">
        <v>740</v>
      </c>
    </row>
    <row r="152" spans="3:4">
      <c r="C152" t="s">
        <v>669</v>
      </c>
      <c r="D152" s="14" t="s">
        <v>741</v>
      </c>
    </row>
    <row r="153" spans="3:4">
      <c r="C153" t="s">
        <v>671</v>
      </c>
      <c r="D153" t="s">
        <v>742</v>
      </c>
    </row>
  </sheetData>
  <mergeCells count="10">
    <mergeCell ref="C120:S120"/>
    <mergeCell ref="C69:S69"/>
    <mergeCell ref="C82:S82"/>
    <mergeCell ref="C95:S95"/>
    <mergeCell ref="C6:U6"/>
    <mergeCell ref="C45:U45"/>
    <mergeCell ref="C32:U32"/>
    <mergeCell ref="C19:U19"/>
    <mergeCell ref="C108:S108"/>
    <mergeCell ref="C57:U5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27C7-DD6F-4212-879F-60093205112B}">
  <dimension ref="B2:EG1489"/>
  <sheetViews>
    <sheetView zoomScaleNormal="100" workbookViewId="0">
      <selection sqref="A1:XFD1048576"/>
    </sheetView>
  </sheetViews>
  <sheetFormatPr defaultColWidth="8.7109375" defaultRowHeight="14.45"/>
  <cols>
    <col min="1" max="1" width="8.7109375" style="2"/>
    <col min="2" max="2" width="13.28515625" style="2" customWidth="1"/>
    <col min="3" max="3" width="41.5703125" style="2" bestFit="1" customWidth="1"/>
    <col min="4" max="4" width="37.85546875" style="2" bestFit="1" customWidth="1"/>
    <col min="5" max="8" width="22.28515625" style="2" customWidth="1"/>
    <col min="9" max="12" width="19.5703125" style="2" customWidth="1"/>
    <col min="13" max="13" width="19.5703125" style="183" customWidth="1"/>
    <col min="14" max="15" width="25.28515625" style="2" customWidth="1"/>
    <col min="16" max="16" width="25.28515625" style="2" bestFit="1" customWidth="1"/>
    <col min="17" max="22" width="17" style="2" customWidth="1"/>
    <col min="23" max="36" width="12.28515625" style="2" customWidth="1"/>
    <col min="37" max="50" width="12.28515625" style="135" customWidth="1"/>
    <col min="51" max="64" width="12.28515625" style="2" customWidth="1"/>
    <col min="65" max="65" width="24.140625" style="2" bestFit="1" customWidth="1"/>
    <col min="66" max="66" width="18.140625" style="2" customWidth="1"/>
    <col min="67" max="67" width="20.28515625" style="2" customWidth="1"/>
    <col min="68" max="71" width="22.28515625" style="2" customWidth="1"/>
    <col min="72" max="72" width="15" style="2" customWidth="1"/>
    <col min="73" max="73" width="20.85546875" style="2" bestFit="1" customWidth="1"/>
    <col min="74" max="80" width="12.42578125" style="2" customWidth="1"/>
    <col min="81" max="81" width="27.5703125" style="2" customWidth="1"/>
    <col min="82" max="82" width="10.5703125" style="2" customWidth="1"/>
    <col min="83" max="89" width="12.42578125" style="2" customWidth="1"/>
    <col min="90" max="90" width="24.140625" style="2" bestFit="1" customWidth="1"/>
    <col min="91" max="91" width="18.140625" style="2" customWidth="1"/>
    <col min="92" max="92" width="20.28515625" style="2" customWidth="1"/>
    <col min="93" max="96" width="22.28515625" style="2" customWidth="1"/>
    <col min="97" max="97" width="15" style="2" customWidth="1"/>
    <col min="98" max="98" width="20.85546875" style="2" bestFit="1" customWidth="1"/>
    <col min="99" max="105" width="12.42578125" style="2" customWidth="1"/>
    <col min="106" max="107" width="15.7109375" style="2" customWidth="1"/>
    <col min="108" max="114" width="12.28515625" style="2" customWidth="1"/>
    <col min="115" max="115" width="20.28515625" style="2" customWidth="1"/>
    <col min="116" max="116" width="22.5703125" style="2" customWidth="1"/>
    <col min="117" max="119" width="18" style="135" customWidth="1"/>
    <col min="120" max="120" width="17.85546875" style="2" bestFit="1" customWidth="1"/>
    <col min="121" max="121" width="17" style="2" customWidth="1"/>
    <col min="122" max="122" width="13.5703125" style="2" customWidth="1"/>
    <col min="123" max="123" width="15.7109375" style="2" customWidth="1"/>
    <col min="124" max="124" width="21.42578125" style="2" customWidth="1"/>
    <col min="125" max="125" width="20.5703125" style="2" customWidth="1"/>
    <col min="126" max="126" width="19.42578125" style="2" customWidth="1"/>
    <col min="127" max="127" width="25" style="2" customWidth="1"/>
    <col min="128" max="128" width="16.140625" style="2" customWidth="1"/>
    <col min="129" max="129" width="18.85546875" style="2" customWidth="1"/>
    <col min="130" max="130" width="21.5703125" style="2" customWidth="1"/>
    <col min="131" max="131" width="13.85546875" style="2" customWidth="1"/>
    <col min="132" max="132" width="15.85546875" style="2" customWidth="1"/>
    <col min="133" max="133" width="18.28515625" style="2" customWidth="1"/>
    <col min="134" max="134" width="19.28515625" style="2" customWidth="1"/>
    <col min="135" max="135" width="21.140625" style="2" customWidth="1"/>
    <col min="136" max="136" width="20.7109375" style="2" bestFit="1" customWidth="1"/>
    <col min="137" max="137" width="21.7109375" style="2" customWidth="1"/>
    <col min="138" max="16384" width="8.7109375" style="2"/>
  </cols>
  <sheetData>
    <row r="2" spans="2:137" ht="26.1">
      <c r="B2" s="125" t="s">
        <v>0</v>
      </c>
    </row>
    <row r="4" spans="2:137" ht="26.1">
      <c r="B4" s="65" t="s">
        <v>743</v>
      </c>
      <c r="BM4" s="136"/>
      <c r="BN4" s="136"/>
      <c r="CL4" s="136"/>
      <c r="CM4" s="136"/>
    </row>
    <row r="5" spans="2:137">
      <c r="X5" s="144"/>
      <c r="Y5" s="144"/>
      <c r="Z5" s="144"/>
      <c r="AA5" s="144"/>
      <c r="AB5" s="144"/>
      <c r="AC5" s="144"/>
      <c r="AD5" s="144"/>
      <c r="AE5" s="144"/>
      <c r="AF5" s="144"/>
      <c r="AG5" s="144"/>
      <c r="AH5" s="144"/>
      <c r="AI5" s="144"/>
      <c r="AJ5" s="144"/>
      <c r="AK5" s="138"/>
      <c r="AL5" s="138"/>
      <c r="AM5" s="138"/>
      <c r="AN5" s="138"/>
      <c r="AO5" s="138"/>
      <c r="AP5" s="138"/>
      <c r="AQ5" s="138"/>
      <c r="AR5" s="138"/>
      <c r="AS5" s="138"/>
      <c r="AT5" s="138"/>
      <c r="AU5" s="138"/>
      <c r="AV5" s="138"/>
      <c r="AW5" s="138"/>
      <c r="AX5" s="138"/>
    </row>
    <row r="6" spans="2:137" s="71" customFormat="1">
      <c r="B6" s="145" t="s">
        <v>744</v>
      </c>
      <c r="C6" s="66" t="s">
        <v>745</v>
      </c>
      <c r="D6" s="149"/>
      <c r="E6" s="149"/>
      <c r="F6" s="149"/>
      <c r="G6" s="149"/>
      <c r="H6" s="149"/>
      <c r="I6" s="149"/>
      <c r="J6" s="149"/>
      <c r="K6" s="149"/>
      <c r="L6" s="149"/>
      <c r="M6" s="184"/>
      <c r="N6" s="149"/>
      <c r="O6" s="149"/>
      <c r="P6" s="149"/>
      <c r="Q6" s="149"/>
      <c r="R6" s="149"/>
      <c r="S6" s="149"/>
      <c r="T6" s="149"/>
      <c r="U6" s="149"/>
      <c r="V6" s="149"/>
      <c r="W6" s="60">
        <f>SUMIF($F$13:$F$1048576, 'Dropdown options'!$F19, '5. SRC27 Projects Programmes'!W$13:W$1048576)</f>
        <v>0</v>
      </c>
      <c r="X6" s="60">
        <f>SUMIF($F$13:$F$1048576, 'Dropdown options'!$F19, '5. SRC27 Projects Programmes'!X$13:X$1048576)</f>
        <v>0</v>
      </c>
      <c r="Y6" s="60">
        <f>SUMIF($F$13:$F$1048576, 'Dropdown options'!$F19, '5. SRC27 Projects Programmes'!Y$13:Y$1048576)</f>
        <v>0</v>
      </c>
      <c r="Z6" s="60">
        <f>SUMIF($F$13:$F$1048576, 'Dropdown options'!$F19, '5. SRC27 Projects Programmes'!Z$13:Z$1048576)</f>
        <v>0</v>
      </c>
      <c r="AA6" s="60">
        <f>SUMIF($F$13:$F$1048576, 'Dropdown options'!$F19, '5. SRC27 Projects Programmes'!AA$13:AA$1048576)</f>
        <v>0</v>
      </c>
      <c r="AB6" s="60">
        <f>SUMIF($F$13:$F$1048576, 'Dropdown options'!$F19, '5. SRC27 Projects Programmes'!AB$13:AB$1048576)</f>
        <v>0</v>
      </c>
      <c r="AC6" s="60">
        <f>SUMIF($F$13:$F$1048576, 'Dropdown options'!$F19, '5. SRC27 Projects Programmes'!AC$13:AC$1048576)</f>
        <v>0</v>
      </c>
      <c r="AD6" s="60">
        <f>SUMIF($F$13:$F$1048576, 'Dropdown options'!$F19, '5. SRC27 Projects Programmes'!AD$13:AD$1048576)</f>
        <v>0</v>
      </c>
      <c r="AE6" s="60">
        <f>SUMIF($F$13:$F$1048576, 'Dropdown options'!$F19, '5. SRC27 Projects Programmes'!AE$13:AE$1048576)</f>
        <v>0</v>
      </c>
      <c r="AF6" s="60">
        <f>SUMIF($F$13:$F$1048576, 'Dropdown options'!$F19, '5. SRC27 Projects Programmes'!AF$13:AF$1048576)</f>
        <v>0</v>
      </c>
      <c r="AG6" s="60">
        <f>SUMIF($F$13:$F$1048576, 'Dropdown options'!$F19, '5. SRC27 Projects Programmes'!AG$13:AG$1048576)</f>
        <v>0</v>
      </c>
      <c r="AH6" s="60">
        <f>SUMIF($F$13:$F$1048576, 'Dropdown options'!$F19, '5. SRC27 Projects Programmes'!AH$13:AH$1048576)</f>
        <v>0</v>
      </c>
      <c r="AI6" s="60">
        <f>SUMIF($F$13:$F$1048576, 'Dropdown options'!$F19, '5. SRC27 Projects Programmes'!AI$13:AI$1048576)</f>
        <v>0</v>
      </c>
      <c r="AJ6" s="60">
        <f>SUMIF($F$13:$F$1048576, 'Dropdown options'!$F19, '5. SRC27 Projects Programmes'!AJ$13:AJ$1048576)</f>
        <v>0</v>
      </c>
      <c r="AK6" s="60">
        <f>SUMIF($F$13:$F$1048576, 'Dropdown options'!$F19, '5. SRC27 Projects Programmes'!AK$13:AK$1048576)</f>
        <v>0</v>
      </c>
      <c r="AL6" s="60">
        <f>SUMIF($F$13:$F$1048576, 'Dropdown options'!$F19, '5. SRC27 Projects Programmes'!AL$13:AL$1048576)</f>
        <v>0</v>
      </c>
      <c r="AM6" s="60">
        <f>SUMIF($F$13:$F$1048576, 'Dropdown options'!$F19, '5. SRC27 Projects Programmes'!AM$13:AM$1048576)</f>
        <v>0</v>
      </c>
      <c r="AN6" s="60">
        <f>SUMIF($F$13:$F$1048576, 'Dropdown options'!$F19, '5. SRC27 Projects Programmes'!AN$13:AN$1048576)</f>
        <v>0</v>
      </c>
      <c r="AO6" s="60">
        <f>SUMIF($F$13:$F$1048576, 'Dropdown options'!$F19, '5. SRC27 Projects Programmes'!AO$13:AO$1048576)</f>
        <v>0</v>
      </c>
      <c r="AP6" s="60">
        <f>SUMIF($F$13:$F$1048576, 'Dropdown options'!$F19, '5. SRC27 Projects Programmes'!AP$13:AP$1048576)</f>
        <v>0</v>
      </c>
      <c r="AQ6" s="60">
        <f>SUMIF($F$13:$F$1048576, 'Dropdown options'!$F19, '5. SRC27 Projects Programmes'!AQ$13:AQ$1048576)</f>
        <v>0</v>
      </c>
      <c r="AR6" s="60">
        <f>SUMIF($F$13:$F$1048576, 'Dropdown options'!$F19, '5. SRC27 Projects Programmes'!AR$13:AR$1048576)</f>
        <v>0</v>
      </c>
      <c r="AS6" s="60">
        <f>SUMIF($F$13:$F$1048576, 'Dropdown options'!$F19, '5. SRC27 Projects Programmes'!AS$13:AS$1048576)</f>
        <v>0</v>
      </c>
      <c r="AT6" s="60">
        <f>SUMIF($F$13:$F$1048576, 'Dropdown options'!$F19, '5. SRC27 Projects Programmes'!AT$13:AT$1048576)</f>
        <v>0</v>
      </c>
      <c r="AU6" s="60">
        <f>SUMIF($F$13:$F$1048576, 'Dropdown options'!$F19, '5. SRC27 Projects Programmes'!AU$13:AU$1048576)</f>
        <v>0</v>
      </c>
      <c r="AV6" s="60">
        <f>SUMIF($F$13:$F$1048576, 'Dropdown options'!$F19, '5. SRC27 Projects Programmes'!AV$13:AV$1048576)</f>
        <v>0</v>
      </c>
      <c r="AW6" s="60">
        <f>SUMIF($F$13:$F$1048576, 'Dropdown options'!$F19, '5. SRC27 Projects Programmes'!AW$13:AW$1048576)</f>
        <v>0</v>
      </c>
      <c r="AX6" s="60">
        <f>SUMIF($F$13:$F$1048576, 'Dropdown options'!$F19, '5. SRC27 Projects Programmes'!AX$13:AX$1048576)</f>
        <v>0</v>
      </c>
      <c r="AY6" s="60">
        <f>SUMIF($F$13:$F$1048576, 'Dropdown options'!$F19, '5. SRC27 Projects Programmes'!AY$13:AY$1048576)</f>
        <v>0</v>
      </c>
      <c r="AZ6" s="60">
        <f>SUMIF($F$13:$F$1048576, 'Dropdown options'!$F19, '5. SRC27 Projects Programmes'!AZ$13:AZ$1048576)</f>
        <v>0</v>
      </c>
      <c r="BA6" s="60">
        <f>SUMIF($F$13:$F$1048576, 'Dropdown options'!$F19, '5. SRC27 Projects Programmes'!BA$13:BA$1048576)</f>
        <v>0</v>
      </c>
      <c r="BB6" s="60">
        <f>SUMIF($F$13:$F$1048576, 'Dropdown options'!$F19, '5. SRC27 Projects Programmes'!BB$13:BB$1048576)</f>
        <v>0</v>
      </c>
      <c r="BC6" s="60">
        <f>SUMIF($F$13:$F$1048576, 'Dropdown options'!$F19, '5. SRC27 Projects Programmes'!BC$13:BC$1048576)</f>
        <v>0</v>
      </c>
      <c r="BD6" s="60">
        <f>SUMIF($F$13:$F$1048576, 'Dropdown options'!$F19, '5. SRC27 Projects Programmes'!BD$13:BD$1048576)</f>
        <v>0</v>
      </c>
      <c r="BE6" s="60">
        <f>SUMIF($F$13:$F$1048576, 'Dropdown options'!$F19, '5. SRC27 Projects Programmes'!BE$13:BE$1048576)</f>
        <v>0</v>
      </c>
      <c r="BF6" s="60">
        <f>SUMIF($F$13:$F$1048576, 'Dropdown options'!$F19, '5. SRC27 Projects Programmes'!BF$13:BF$1048576)</f>
        <v>0</v>
      </c>
      <c r="BG6" s="60">
        <f>SUMIF($F$13:$F$1048576, 'Dropdown options'!$F19, '5. SRC27 Projects Programmes'!BG$13:BG$1048576)</f>
        <v>0</v>
      </c>
      <c r="BH6" s="60">
        <f>SUMIF($F$13:$F$1048576, 'Dropdown options'!$F19, '5. SRC27 Projects Programmes'!BH$13:BH$1048576)</f>
        <v>0</v>
      </c>
      <c r="BI6" s="60">
        <f>SUMIF($F$13:$F$1048576, 'Dropdown options'!$F19, '5. SRC27 Projects Programmes'!BI$13:BI$1048576)</f>
        <v>0</v>
      </c>
      <c r="BJ6" s="60">
        <f>SUMIF($F$13:$F$1048576, 'Dropdown options'!$F19, '5. SRC27 Projects Programmes'!BJ$13:BJ$1048576)</f>
        <v>0</v>
      </c>
      <c r="BK6" s="60">
        <f>SUMIF($F$13:$F$1048576, 'Dropdown options'!$F19, '5. SRC27 Projects Programmes'!BK$13:BK$1048576)</f>
        <v>0</v>
      </c>
      <c r="BL6" s="60">
        <f>SUMIF($F$13:$F$1048576, 'Dropdown options'!$F19, '5. SRC27 Projects Programmes'!BL$13:BL$1048576)</f>
        <v>0</v>
      </c>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60">
        <f>SUMIF($F$13:$F$1048576, 'Dropdown options'!$F19, '5. SRC27 Projects Programmes'!DL$13:DL$1048576)</f>
        <v>0</v>
      </c>
      <c r="DM6" s="60">
        <f>SUMIF($F$13:$F$1048576, 'Dropdown options'!$F19, '5. SRC27 Projects Programmes'!DM$13:DM$1048576)</f>
        <v>0</v>
      </c>
      <c r="DN6" s="60">
        <f>SUMIF($F$13:$F$1048576, 'Dropdown options'!$F19, '5. SRC27 Projects Programmes'!DN$13:DN$1048576)</f>
        <v>0</v>
      </c>
      <c r="DO6" s="60">
        <f>SUMIF($F$13:$F$1048576, 'Dropdown options'!$F19, '5. SRC27 Projects Programmes'!DO$13:DO$1048576)</f>
        <v>0</v>
      </c>
      <c r="DP6" s="149"/>
      <c r="DQ6" s="149"/>
      <c r="DR6" s="149"/>
      <c r="DS6" s="149"/>
      <c r="DT6" s="149"/>
      <c r="DU6" s="149"/>
      <c r="DV6" s="149"/>
      <c r="DW6" s="149"/>
      <c r="DX6" s="149"/>
      <c r="DY6" s="149"/>
      <c r="DZ6" s="149"/>
      <c r="EA6" s="149"/>
      <c r="EB6" s="149"/>
      <c r="EC6" s="149"/>
      <c r="ED6" s="149"/>
      <c r="EE6" s="149"/>
      <c r="EF6" s="149"/>
      <c r="EG6" s="149"/>
    </row>
    <row r="7" spans="2:137" s="71" customFormat="1">
      <c r="B7" s="145" t="s">
        <v>746</v>
      </c>
      <c r="C7" s="66" t="s">
        <v>747</v>
      </c>
      <c r="D7" s="149"/>
      <c r="E7" s="149"/>
      <c r="F7" s="149"/>
      <c r="G7" s="149"/>
      <c r="H7" s="149"/>
      <c r="I7" s="149"/>
      <c r="J7" s="149"/>
      <c r="K7" s="149"/>
      <c r="L7" s="149"/>
      <c r="M7" s="184"/>
      <c r="N7" s="149"/>
      <c r="O7" s="149"/>
      <c r="P7" s="149"/>
      <c r="Q7" s="149"/>
      <c r="R7" s="149"/>
      <c r="S7" s="149"/>
      <c r="T7" s="149"/>
      <c r="U7" s="149"/>
      <c r="V7" s="149"/>
      <c r="W7" s="60">
        <f>SUMIF($F$13:$F$1048576, 'Dropdown options'!$F20, '5. SRC27 Projects Programmes'!W$13:W$1048576)</f>
        <v>0</v>
      </c>
      <c r="X7" s="60">
        <f>SUMIF($F$13:$F$1048576, 'Dropdown options'!$F20, '5. SRC27 Projects Programmes'!X$13:X$1048576)</f>
        <v>0</v>
      </c>
      <c r="Y7" s="60">
        <f>SUMIF($F$13:$F$1048576, 'Dropdown options'!$F20, '5. SRC27 Projects Programmes'!Y$13:Y$1048576)</f>
        <v>0</v>
      </c>
      <c r="Z7" s="60">
        <f>SUMIF($F$13:$F$1048576, 'Dropdown options'!$F20, '5. SRC27 Projects Programmes'!Z$13:Z$1048576)</f>
        <v>0</v>
      </c>
      <c r="AA7" s="60">
        <f>SUMIF($F$13:$F$1048576, 'Dropdown options'!$F20, '5. SRC27 Projects Programmes'!AA$13:AA$1048576)</f>
        <v>0</v>
      </c>
      <c r="AB7" s="60">
        <f>SUMIF($F$13:$F$1048576, 'Dropdown options'!$F20, '5. SRC27 Projects Programmes'!AB$13:AB$1048576)</f>
        <v>0</v>
      </c>
      <c r="AC7" s="60">
        <f>SUMIF($F$13:$F$1048576, 'Dropdown options'!$F20, '5. SRC27 Projects Programmes'!AC$13:AC$1048576)</f>
        <v>0</v>
      </c>
      <c r="AD7" s="60">
        <f>SUMIF($F$13:$F$1048576, 'Dropdown options'!$F20, '5. SRC27 Projects Programmes'!AD$13:AD$1048576)</f>
        <v>0</v>
      </c>
      <c r="AE7" s="60">
        <f>SUMIF($F$13:$F$1048576, 'Dropdown options'!$F20, '5. SRC27 Projects Programmes'!AE$13:AE$1048576)</f>
        <v>0</v>
      </c>
      <c r="AF7" s="60">
        <f>SUMIF($F$13:$F$1048576, 'Dropdown options'!$F20, '5. SRC27 Projects Programmes'!AF$13:AF$1048576)</f>
        <v>0</v>
      </c>
      <c r="AG7" s="60">
        <f>SUMIF($F$13:$F$1048576, 'Dropdown options'!$F20, '5. SRC27 Projects Programmes'!AG$13:AG$1048576)</f>
        <v>0</v>
      </c>
      <c r="AH7" s="60">
        <f>SUMIF($F$13:$F$1048576, 'Dropdown options'!$F20, '5. SRC27 Projects Programmes'!AH$13:AH$1048576)</f>
        <v>0</v>
      </c>
      <c r="AI7" s="60">
        <f>SUMIF($F$13:$F$1048576, 'Dropdown options'!$F20, '5. SRC27 Projects Programmes'!AI$13:AI$1048576)</f>
        <v>0</v>
      </c>
      <c r="AJ7" s="60">
        <f>SUMIF($F$13:$F$1048576, 'Dropdown options'!$F20, '5. SRC27 Projects Programmes'!AJ$13:AJ$1048576)</f>
        <v>0</v>
      </c>
      <c r="AK7" s="60">
        <f>SUMIF($F$13:$F$1048576, 'Dropdown options'!$F20, '5. SRC27 Projects Programmes'!AK$13:AK$1048576)</f>
        <v>0</v>
      </c>
      <c r="AL7" s="60">
        <f>SUMIF($F$13:$F$1048576, 'Dropdown options'!$F20, '5. SRC27 Projects Programmes'!AL$13:AL$1048576)</f>
        <v>0</v>
      </c>
      <c r="AM7" s="60">
        <f>SUMIF($F$13:$F$1048576, 'Dropdown options'!$F20, '5. SRC27 Projects Programmes'!AM$13:AM$1048576)</f>
        <v>0</v>
      </c>
      <c r="AN7" s="60">
        <f>SUMIF($F$13:$F$1048576, 'Dropdown options'!$F20, '5. SRC27 Projects Programmes'!AN$13:AN$1048576)</f>
        <v>0</v>
      </c>
      <c r="AO7" s="60">
        <f>SUMIF($F$13:$F$1048576, 'Dropdown options'!$F20, '5. SRC27 Projects Programmes'!AO$13:AO$1048576)</f>
        <v>0</v>
      </c>
      <c r="AP7" s="60">
        <f>SUMIF($F$13:$F$1048576, 'Dropdown options'!$F20, '5. SRC27 Projects Programmes'!AP$13:AP$1048576)</f>
        <v>0</v>
      </c>
      <c r="AQ7" s="60">
        <f>SUMIF($F$13:$F$1048576, 'Dropdown options'!$F20, '5. SRC27 Projects Programmes'!AQ$13:AQ$1048576)</f>
        <v>0</v>
      </c>
      <c r="AR7" s="60">
        <f>SUMIF($F$13:$F$1048576, 'Dropdown options'!$F20, '5. SRC27 Projects Programmes'!AR$13:AR$1048576)</f>
        <v>0</v>
      </c>
      <c r="AS7" s="60">
        <f>SUMIF($F$13:$F$1048576, 'Dropdown options'!$F20, '5. SRC27 Projects Programmes'!AS$13:AS$1048576)</f>
        <v>0</v>
      </c>
      <c r="AT7" s="60">
        <f>SUMIF($F$13:$F$1048576, 'Dropdown options'!$F20, '5. SRC27 Projects Programmes'!AT$13:AT$1048576)</f>
        <v>0</v>
      </c>
      <c r="AU7" s="60">
        <f>SUMIF($F$13:$F$1048576, 'Dropdown options'!$F20, '5. SRC27 Projects Programmes'!AU$13:AU$1048576)</f>
        <v>0</v>
      </c>
      <c r="AV7" s="60">
        <f>SUMIF($F$13:$F$1048576, 'Dropdown options'!$F20, '5. SRC27 Projects Programmes'!AV$13:AV$1048576)</f>
        <v>0</v>
      </c>
      <c r="AW7" s="60">
        <f>SUMIF($F$13:$F$1048576, 'Dropdown options'!$F20, '5. SRC27 Projects Programmes'!AW$13:AW$1048576)</f>
        <v>0</v>
      </c>
      <c r="AX7" s="60">
        <f>SUMIF($F$13:$F$1048576, 'Dropdown options'!$F20, '5. SRC27 Projects Programmes'!AX$13:AX$1048576)</f>
        <v>0</v>
      </c>
      <c r="AY7" s="60">
        <f>SUMIF($F$13:$F$1048576, 'Dropdown options'!$F20, '5. SRC27 Projects Programmes'!AY$13:AY$1048576)</f>
        <v>0</v>
      </c>
      <c r="AZ7" s="60">
        <f>SUMIF($F$13:$F$1048576, 'Dropdown options'!$F20, '5. SRC27 Projects Programmes'!AZ$13:AZ$1048576)</f>
        <v>0</v>
      </c>
      <c r="BA7" s="60">
        <f>SUMIF($F$13:$F$1048576, 'Dropdown options'!$F20, '5. SRC27 Projects Programmes'!BA$13:BA$1048576)</f>
        <v>0</v>
      </c>
      <c r="BB7" s="60">
        <f>SUMIF($F$13:$F$1048576, 'Dropdown options'!$F20, '5. SRC27 Projects Programmes'!BB$13:BB$1048576)</f>
        <v>0</v>
      </c>
      <c r="BC7" s="60">
        <f>SUMIF($F$13:$F$1048576, 'Dropdown options'!$F20, '5. SRC27 Projects Programmes'!BC$13:BC$1048576)</f>
        <v>0</v>
      </c>
      <c r="BD7" s="60">
        <f>SUMIF($F$13:$F$1048576, 'Dropdown options'!$F20, '5. SRC27 Projects Programmes'!BD$13:BD$1048576)</f>
        <v>0</v>
      </c>
      <c r="BE7" s="60">
        <f>SUMIF($F$13:$F$1048576, 'Dropdown options'!$F20, '5. SRC27 Projects Programmes'!BE$13:BE$1048576)</f>
        <v>0</v>
      </c>
      <c r="BF7" s="60">
        <f>SUMIF($F$13:$F$1048576, 'Dropdown options'!$F20, '5. SRC27 Projects Programmes'!BF$13:BF$1048576)</f>
        <v>0</v>
      </c>
      <c r="BG7" s="60">
        <f>SUMIF($F$13:$F$1048576, 'Dropdown options'!$F20, '5. SRC27 Projects Programmes'!BG$13:BG$1048576)</f>
        <v>0</v>
      </c>
      <c r="BH7" s="60">
        <f>SUMIF($F$13:$F$1048576, 'Dropdown options'!$F20, '5. SRC27 Projects Programmes'!BH$13:BH$1048576)</f>
        <v>0</v>
      </c>
      <c r="BI7" s="60">
        <f>SUMIF($F$13:$F$1048576, 'Dropdown options'!$F20, '5. SRC27 Projects Programmes'!BI$13:BI$1048576)</f>
        <v>0</v>
      </c>
      <c r="BJ7" s="60">
        <f>SUMIF($F$13:$F$1048576, 'Dropdown options'!$F20, '5. SRC27 Projects Programmes'!BJ$13:BJ$1048576)</f>
        <v>0</v>
      </c>
      <c r="BK7" s="60">
        <f>SUMIF($F$13:$F$1048576, 'Dropdown options'!$F20, '5. SRC27 Projects Programmes'!BK$13:BK$1048576)</f>
        <v>0</v>
      </c>
      <c r="BL7" s="60">
        <f>SUMIF($F$13:$F$1048576, 'Dropdown options'!$F20, '5. SRC27 Projects Programmes'!BL$13:BL$1048576)</f>
        <v>0</v>
      </c>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60">
        <f>SUMIF($F$13:$F$1048576, 'Dropdown options'!$F20, '5. SRC27 Projects Programmes'!DL$13:DL$1048576)</f>
        <v>0</v>
      </c>
      <c r="DM7" s="60">
        <f>SUMIF($F$13:$F$1048576, 'Dropdown options'!$F20, '5. SRC27 Projects Programmes'!DM$13:DM$1048576)</f>
        <v>0</v>
      </c>
      <c r="DN7" s="60">
        <f>SUMIF($F$13:$F$1048576, 'Dropdown options'!$F20, '5. SRC27 Projects Programmes'!DN$13:DN$1048576)</f>
        <v>0</v>
      </c>
      <c r="DO7" s="60">
        <f>SUMIF($F$13:$F$1048576, 'Dropdown options'!$F20, '5. SRC27 Projects Programmes'!DO$13:DO$1048576)</f>
        <v>0</v>
      </c>
      <c r="DP7" s="149"/>
      <c r="DQ7" s="149"/>
      <c r="DR7" s="149"/>
      <c r="DS7" s="149"/>
      <c r="DT7" s="149"/>
      <c r="DU7" s="149"/>
      <c r="DV7" s="149"/>
      <c r="DW7" s="149"/>
      <c r="DX7" s="149"/>
      <c r="DY7" s="149"/>
      <c r="DZ7" s="149"/>
      <c r="EA7" s="149"/>
      <c r="EB7" s="149"/>
      <c r="EC7" s="149"/>
      <c r="ED7" s="149"/>
      <c r="EE7" s="149"/>
      <c r="EF7" s="149"/>
      <c r="EG7" s="149"/>
    </row>
    <row r="8" spans="2:137" s="71" customFormat="1">
      <c r="B8" s="145" t="s">
        <v>748</v>
      </c>
      <c r="C8" s="66" t="s">
        <v>749</v>
      </c>
      <c r="D8" s="149"/>
      <c r="E8" s="149"/>
      <c r="F8" s="149"/>
      <c r="G8" s="149"/>
      <c r="H8" s="149"/>
      <c r="I8" s="149"/>
      <c r="J8" s="149"/>
      <c r="K8" s="149"/>
      <c r="L8" s="149"/>
      <c r="M8" s="184"/>
      <c r="N8" s="149"/>
      <c r="O8" s="149"/>
      <c r="P8" s="149"/>
      <c r="Q8" s="149"/>
      <c r="R8" s="149"/>
      <c r="S8" s="149"/>
      <c r="T8" s="149"/>
      <c r="U8" s="149"/>
      <c r="V8" s="149"/>
      <c r="W8" s="60">
        <f t="shared" ref="W8:BL8" si="0">SUM(W13:W1048576)</f>
        <v>0</v>
      </c>
      <c r="X8" s="60">
        <f t="shared" si="0"/>
        <v>0</v>
      </c>
      <c r="Y8" s="60">
        <f t="shared" si="0"/>
        <v>0</v>
      </c>
      <c r="Z8" s="60">
        <f t="shared" si="0"/>
        <v>0</v>
      </c>
      <c r="AA8" s="60">
        <f t="shared" si="0"/>
        <v>0</v>
      </c>
      <c r="AB8" s="60">
        <f t="shared" si="0"/>
        <v>0</v>
      </c>
      <c r="AC8" s="60">
        <f t="shared" si="0"/>
        <v>0</v>
      </c>
      <c r="AD8" s="60">
        <f t="shared" si="0"/>
        <v>0</v>
      </c>
      <c r="AE8" s="60">
        <f t="shared" si="0"/>
        <v>0</v>
      </c>
      <c r="AF8" s="60">
        <f t="shared" si="0"/>
        <v>0</v>
      </c>
      <c r="AG8" s="60">
        <f t="shared" si="0"/>
        <v>0</v>
      </c>
      <c r="AH8" s="60">
        <f t="shared" si="0"/>
        <v>0</v>
      </c>
      <c r="AI8" s="60">
        <f t="shared" si="0"/>
        <v>0</v>
      </c>
      <c r="AJ8" s="60">
        <f t="shared" si="0"/>
        <v>0</v>
      </c>
      <c r="AK8" s="60">
        <f t="shared" si="0"/>
        <v>0</v>
      </c>
      <c r="AL8" s="60">
        <f t="shared" si="0"/>
        <v>0</v>
      </c>
      <c r="AM8" s="60">
        <f t="shared" si="0"/>
        <v>0</v>
      </c>
      <c r="AN8" s="60">
        <f t="shared" si="0"/>
        <v>0</v>
      </c>
      <c r="AO8" s="60">
        <f t="shared" si="0"/>
        <v>0</v>
      </c>
      <c r="AP8" s="60">
        <f t="shared" si="0"/>
        <v>0</v>
      </c>
      <c r="AQ8" s="60">
        <f t="shared" si="0"/>
        <v>0</v>
      </c>
      <c r="AR8" s="60">
        <f t="shared" si="0"/>
        <v>0</v>
      </c>
      <c r="AS8" s="60">
        <f t="shared" si="0"/>
        <v>0</v>
      </c>
      <c r="AT8" s="60">
        <f t="shared" si="0"/>
        <v>0</v>
      </c>
      <c r="AU8" s="60">
        <f t="shared" si="0"/>
        <v>0</v>
      </c>
      <c r="AV8" s="60">
        <f t="shared" si="0"/>
        <v>0</v>
      </c>
      <c r="AW8" s="60">
        <f t="shared" si="0"/>
        <v>0</v>
      </c>
      <c r="AX8" s="60">
        <f t="shared" si="0"/>
        <v>0</v>
      </c>
      <c r="AY8" s="60">
        <f t="shared" si="0"/>
        <v>0</v>
      </c>
      <c r="AZ8" s="60">
        <f t="shared" si="0"/>
        <v>0</v>
      </c>
      <c r="BA8" s="60">
        <f t="shared" si="0"/>
        <v>0</v>
      </c>
      <c r="BB8" s="60">
        <f t="shared" si="0"/>
        <v>0</v>
      </c>
      <c r="BC8" s="60">
        <f t="shared" si="0"/>
        <v>0</v>
      </c>
      <c r="BD8" s="60">
        <f t="shared" si="0"/>
        <v>0</v>
      </c>
      <c r="BE8" s="60">
        <f t="shared" si="0"/>
        <v>0</v>
      </c>
      <c r="BF8" s="60">
        <f t="shared" si="0"/>
        <v>0</v>
      </c>
      <c r="BG8" s="60">
        <f t="shared" si="0"/>
        <v>0</v>
      </c>
      <c r="BH8" s="60">
        <f t="shared" si="0"/>
        <v>0</v>
      </c>
      <c r="BI8" s="60">
        <f t="shared" si="0"/>
        <v>0</v>
      </c>
      <c r="BJ8" s="60">
        <f t="shared" si="0"/>
        <v>0</v>
      </c>
      <c r="BK8" s="60">
        <f t="shared" si="0"/>
        <v>0</v>
      </c>
      <c r="BL8" s="60">
        <f t="shared" si="0"/>
        <v>0</v>
      </c>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60">
        <f>SUM(DL13:DL1048576)</f>
        <v>0</v>
      </c>
      <c r="DM8" s="60">
        <f>SUM(DM13:DM1048576)</f>
        <v>0</v>
      </c>
      <c r="DN8" s="60">
        <f>SUM(DN13:DN1048576)</f>
        <v>0</v>
      </c>
      <c r="DO8" s="60">
        <f>SUM(DO13:DO1048576)</f>
        <v>0</v>
      </c>
      <c r="DP8" s="149"/>
      <c r="DQ8" s="149"/>
      <c r="DR8" s="149"/>
      <c r="DS8" s="149"/>
      <c r="DT8" s="149"/>
      <c r="DU8" s="149"/>
      <c r="DV8" s="149"/>
      <c r="DW8" s="149"/>
      <c r="DX8" s="149"/>
      <c r="DY8" s="149"/>
      <c r="DZ8" s="149"/>
      <c r="EA8" s="149"/>
      <c r="EB8" s="149"/>
      <c r="EC8" s="149"/>
      <c r="ED8" s="149"/>
      <c r="EE8" s="149"/>
      <c r="EF8" s="149"/>
      <c r="EG8" s="149"/>
    </row>
    <row r="9" spans="2:137">
      <c r="X9" s="137"/>
      <c r="Y9" s="137"/>
      <c r="Z9" s="137"/>
      <c r="AA9" s="137"/>
      <c r="AB9" s="137"/>
      <c r="AC9" s="137"/>
      <c r="AD9" s="137"/>
      <c r="AE9" s="137"/>
      <c r="AF9" s="137"/>
      <c r="AG9" s="137"/>
      <c r="AH9" s="137"/>
      <c r="AI9" s="137"/>
      <c r="AJ9" s="137"/>
      <c r="AK9" s="138"/>
      <c r="AL9" s="138"/>
      <c r="AM9" s="138"/>
      <c r="AN9" s="138"/>
      <c r="AO9" s="138"/>
      <c r="AP9" s="138"/>
      <c r="AQ9" s="138"/>
      <c r="AR9" s="138"/>
      <c r="AS9" s="138"/>
      <c r="AT9" s="138"/>
      <c r="AU9" s="138"/>
      <c r="AV9" s="138"/>
      <c r="AW9" s="138"/>
      <c r="AX9" s="138"/>
    </row>
    <row r="10" spans="2:137">
      <c r="B10" s="339" t="s">
        <v>750</v>
      </c>
      <c r="C10" s="339"/>
      <c r="D10" s="339"/>
      <c r="E10" s="339"/>
      <c r="F10" s="339"/>
      <c r="G10" s="339"/>
      <c r="H10" s="339"/>
      <c r="I10" s="339"/>
      <c r="J10" s="339"/>
      <c r="K10" s="339"/>
      <c r="L10" s="339"/>
      <c r="M10" s="339"/>
      <c r="N10" s="339"/>
      <c r="O10" s="339"/>
      <c r="P10" s="339"/>
      <c r="Q10" s="339"/>
      <c r="R10" s="339"/>
      <c r="S10" s="339"/>
      <c r="T10" s="339"/>
      <c r="U10" s="339"/>
      <c r="V10" s="164"/>
      <c r="W10" s="341" t="s">
        <v>751</v>
      </c>
      <c r="X10" s="341"/>
      <c r="Y10" s="341"/>
      <c r="Z10" s="341"/>
      <c r="AA10" s="341"/>
      <c r="AB10" s="341"/>
      <c r="AC10" s="341"/>
      <c r="AD10" s="341"/>
      <c r="AE10" s="341"/>
      <c r="AF10" s="341"/>
      <c r="AG10" s="341"/>
      <c r="AH10" s="341"/>
      <c r="AI10" s="341"/>
      <c r="AJ10" s="341"/>
      <c r="AK10" s="341" t="s">
        <v>752</v>
      </c>
      <c r="AL10" s="341"/>
      <c r="AM10" s="341"/>
      <c r="AN10" s="341"/>
      <c r="AO10" s="341"/>
      <c r="AP10" s="341"/>
      <c r="AQ10" s="341"/>
      <c r="AR10" s="341"/>
      <c r="AS10" s="341"/>
      <c r="AT10" s="341"/>
      <c r="AU10" s="341"/>
      <c r="AV10" s="341"/>
      <c r="AW10" s="341"/>
      <c r="AX10" s="341"/>
      <c r="AY10" s="341" t="s">
        <v>753</v>
      </c>
      <c r="AZ10" s="341"/>
      <c r="BA10" s="341"/>
      <c r="BB10" s="341"/>
      <c r="BC10" s="341"/>
      <c r="BD10" s="341"/>
      <c r="BE10" s="341"/>
      <c r="BF10" s="341"/>
      <c r="BG10" s="341"/>
      <c r="BH10" s="341"/>
      <c r="BI10" s="341"/>
      <c r="BJ10" s="341"/>
      <c r="BK10" s="341"/>
      <c r="BL10" s="341"/>
      <c r="BM10" s="336" t="s">
        <v>754</v>
      </c>
      <c r="BN10" s="337"/>
      <c r="BO10" s="337"/>
      <c r="BP10" s="337"/>
      <c r="BQ10" s="337"/>
      <c r="BR10" s="337"/>
      <c r="BS10" s="337"/>
      <c r="BT10" s="337"/>
      <c r="BU10" s="337"/>
      <c r="BV10" s="337"/>
      <c r="BW10" s="337"/>
      <c r="BX10" s="337"/>
      <c r="BY10" s="337"/>
      <c r="BZ10" s="337"/>
      <c r="CA10" s="337"/>
      <c r="CB10" s="338"/>
      <c r="CC10" s="291" t="s">
        <v>755</v>
      </c>
      <c r="CD10" s="291"/>
      <c r="CE10" s="291"/>
      <c r="CF10" s="291"/>
      <c r="CG10" s="291"/>
      <c r="CH10" s="291"/>
      <c r="CI10" s="291"/>
      <c r="CJ10" s="291"/>
      <c r="CK10" s="291"/>
      <c r="CL10" s="336" t="s">
        <v>756</v>
      </c>
      <c r="CM10" s="337"/>
      <c r="CN10" s="337"/>
      <c r="CO10" s="337"/>
      <c r="CP10" s="337"/>
      <c r="CQ10" s="337"/>
      <c r="CR10" s="337"/>
      <c r="CS10" s="337"/>
      <c r="CT10" s="337"/>
      <c r="CU10" s="337"/>
      <c r="CV10" s="337"/>
      <c r="CW10" s="337"/>
      <c r="CX10" s="337"/>
      <c r="CY10" s="337"/>
      <c r="CZ10" s="337"/>
      <c r="DA10" s="338"/>
      <c r="DB10" s="291" t="s">
        <v>757</v>
      </c>
      <c r="DC10" s="291"/>
      <c r="DD10" s="291"/>
      <c r="DE10" s="291"/>
      <c r="DF10" s="291"/>
      <c r="DG10" s="291"/>
      <c r="DH10" s="291"/>
      <c r="DI10" s="291"/>
      <c r="DJ10" s="291"/>
      <c r="DK10" s="291" t="s">
        <v>758</v>
      </c>
      <c r="DL10" s="291"/>
      <c r="DM10" s="336" t="s">
        <v>759</v>
      </c>
      <c r="DN10" s="337"/>
      <c r="DO10" s="338"/>
      <c r="DP10" s="340" t="s">
        <v>760</v>
      </c>
      <c r="DQ10" s="340"/>
      <c r="DR10" s="340"/>
      <c r="DS10" s="340"/>
      <c r="DT10" s="340" t="s">
        <v>761</v>
      </c>
      <c r="DU10" s="340"/>
      <c r="DV10" s="340" t="s">
        <v>762</v>
      </c>
      <c r="DW10" s="340"/>
      <c r="DX10" s="340"/>
      <c r="DY10" s="340" t="s">
        <v>763</v>
      </c>
      <c r="DZ10" s="340"/>
      <c r="EA10" s="340"/>
      <c r="EB10" s="340"/>
      <c r="EC10" s="340"/>
      <c r="ED10" s="340"/>
      <c r="EE10" s="340"/>
      <c r="EF10" s="340"/>
      <c r="EG10" s="340"/>
    </row>
    <row r="11" spans="2:137">
      <c r="B11" s="156">
        <v>1</v>
      </c>
      <c r="C11" s="156">
        <v>2</v>
      </c>
      <c r="D11" s="156">
        <v>3</v>
      </c>
      <c r="E11" s="156">
        <v>4</v>
      </c>
      <c r="F11" s="156">
        <v>5</v>
      </c>
      <c r="G11" s="156">
        <v>6</v>
      </c>
      <c r="H11" s="156">
        <v>7</v>
      </c>
      <c r="I11" s="156">
        <v>8</v>
      </c>
      <c r="J11" s="156">
        <v>9</v>
      </c>
      <c r="K11" s="156">
        <v>10</v>
      </c>
      <c r="L11" s="156">
        <v>11</v>
      </c>
      <c r="M11" s="156">
        <v>12</v>
      </c>
      <c r="N11" s="156">
        <v>13</v>
      </c>
      <c r="O11" s="156">
        <v>14</v>
      </c>
      <c r="P11" s="156">
        <v>15</v>
      </c>
      <c r="Q11" s="156">
        <v>16</v>
      </c>
      <c r="R11" s="156">
        <v>17</v>
      </c>
      <c r="S11" s="156">
        <v>18</v>
      </c>
      <c r="T11" s="156">
        <v>19</v>
      </c>
      <c r="U11" s="156">
        <v>20</v>
      </c>
      <c r="V11" s="156">
        <v>21</v>
      </c>
      <c r="W11" s="156">
        <v>22</v>
      </c>
      <c r="X11" s="156">
        <v>23</v>
      </c>
      <c r="Y11" s="156">
        <v>24</v>
      </c>
      <c r="Z11" s="156">
        <v>25</v>
      </c>
      <c r="AA11" s="156">
        <v>26</v>
      </c>
      <c r="AB11" s="156">
        <v>27</v>
      </c>
      <c r="AC11" s="156">
        <v>28</v>
      </c>
      <c r="AD11" s="156">
        <v>29</v>
      </c>
      <c r="AE11" s="156">
        <v>30</v>
      </c>
      <c r="AF11" s="156">
        <v>31</v>
      </c>
      <c r="AG11" s="156">
        <v>32</v>
      </c>
      <c r="AH11" s="156">
        <v>33</v>
      </c>
      <c r="AI11" s="156">
        <v>34</v>
      </c>
      <c r="AJ11" s="156">
        <v>35</v>
      </c>
      <c r="AK11" s="156">
        <v>36</v>
      </c>
      <c r="AL11" s="156">
        <v>37</v>
      </c>
      <c r="AM11" s="156">
        <v>38</v>
      </c>
      <c r="AN11" s="156">
        <v>39</v>
      </c>
      <c r="AO11" s="156">
        <v>40</v>
      </c>
      <c r="AP11" s="156">
        <v>41</v>
      </c>
      <c r="AQ11" s="156">
        <v>42</v>
      </c>
      <c r="AR11" s="156">
        <v>43</v>
      </c>
      <c r="AS11" s="156">
        <v>44</v>
      </c>
      <c r="AT11" s="156">
        <v>45</v>
      </c>
      <c r="AU11" s="156">
        <v>46</v>
      </c>
      <c r="AV11" s="156">
        <v>47</v>
      </c>
      <c r="AW11" s="156">
        <v>48</v>
      </c>
      <c r="AX11" s="156">
        <v>49</v>
      </c>
      <c r="AY11" s="156">
        <v>50</v>
      </c>
      <c r="AZ11" s="156">
        <v>51</v>
      </c>
      <c r="BA11" s="156">
        <v>52</v>
      </c>
      <c r="BB11" s="156">
        <v>53</v>
      </c>
      <c r="BC11" s="156">
        <v>54</v>
      </c>
      <c r="BD11" s="156">
        <v>55</v>
      </c>
      <c r="BE11" s="156">
        <v>56</v>
      </c>
      <c r="BF11" s="156">
        <v>57</v>
      </c>
      <c r="BG11" s="156">
        <v>58</v>
      </c>
      <c r="BH11" s="156">
        <v>59</v>
      </c>
      <c r="BI11" s="156">
        <v>60</v>
      </c>
      <c r="BJ11" s="156">
        <v>61</v>
      </c>
      <c r="BK11" s="156">
        <v>62</v>
      </c>
      <c r="BL11" s="156">
        <v>63</v>
      </c>
      <c r="BM11" s="156">
        <v>64</v>
      </c>
      <c r="BN11" s="156">
        <v>65</v>
      </c>
      <c r="BO11" s="156">
        <v>66</v>
      </c>
      <c r="BP11" s="156">
        <v>67</v>
      </c>
      <c r="BQ11" s="156">
        <v>68</v>
      </c>
      <c r="BR11" s="156">
        <v>69</v>
      </c>
      <c r="BS11" s="156">
        <v>70</v>
      </c>
      <c r="BT11" s="156">
        <v>71</v>
      </c>
      <c r="BU11" s="156">
        <v>72</v>
      </c>
      <c r="BV11" s="156">
        <v>73</v>
      </c>
      <c r="BW11" s="156">
        <v>74</v>
      </c>
      <c r="BX11" s="156">
        <v>75</v>
      </c>
      <c r="BY11" s="156">
        <v>76</v>
      </c>
      <c r="BZ11" s="156">
        <v>77</v>
      </c>
      <c r="CA11" s="156">
        <v>78</v>
      </c>
      <c r="CB11" s="156">
        <v>79</v>
      </c>
      <c r="CC11" s="156">
        <v>80</v>
      </c>
      <c r="CD11" s="156">
        <v>81</v>
      </c>
      <c r="CE11" s="156">
        <v>82</v>
      </c>
      <c r="CF11" s="156">
        <v>83</v>
      </c>
      <c r="CG11" s="156">
        <v>84</v>
      </c>
      <c r="CH11" s="156">
        <v>85</v>
      </c>
      <c r="CI11" s="156">
        <v>86</v>
      </c>
      <c r="CJ11" s="156">
        <v>87</v>
      </c>
      <c r="CK11" s="156">
        <v>88</v>
      </c>
      <c r="CL11" s="156">
        <v>89</v>
      </c>
      <c r="CM11" s="156">
        <v>90</v>
      </c>
      <c r="CN11" s="156">
        <v>91</v>
      </c>
      <c r="CO11" s="156">
        <v>92</v>
      </c>
      <c r="CP11" s="156">
        <v>93</v>
      </c>
      <c r="CQ11" s="156">
        <v>94</v>
      </c>
      <c r="CR11" s="156">
        <v>95</v>
      </c>
      <c r="CS11" s="156">
        <v>96</v>
      </c>
      <c r="CT11" s="156">
        <v>97</v>
      </c>
      <c r="CU11" s="156">
        <v>98</v>
      </c>
      <c r="CV11" s="156">
        <v>99</v>
      </c>
      <c r="CW11" s="156">
        <v>100</v>
      </c>
      <c r="CX11" s="156">
        <v>101</v>
      </c>
      <c r="CY11" s="156">
        <v>102</v>
      </c>
      <c r="CZ11" s="156">
        <v>103</v>
      </c>
      <c r="DA11" s="156">
        <v>104</v>
      </c>
      <c r="DB11" s="156">
        <v>105</v>
      </c>
      <c r="DC11" s="156">
        <v>106</v>
      </c>
      <c r="DD11" s="156">
        <v>107</v>
      </c>
      <c r="DE11" s="156">
        <v>108</v>
      </c>
      <c r="DF11" s="156">
        <v>109</v>
      </c>
      <c r="DG11" s="156">
        <v>110</v>
      </c>
      <c r="DH11" s="156">
        <v>111</v>
      </c>
      <c r="DI11" s="156">
        <v>112</v>
      </c>
      <c r="DJ11" s="156">
        <v>113</v>
      </c>
      <c r="DK11" s="156">
        <v>114</v>
      </c>
      <c r="DL11" s="156">
        <v>115</v>
      </c>
      <c r="DM11" s="156">
        <v>116</v>
      </c>
      <c r="DN11" s="156">
        <v>117</v>
      </c>
      <c r="DO11" s="156">
        <v>118</v>
      </c>
      <c r="DP11" s="156">
        <v>119</v>
      </c>
      <c r="DQ11" s="156">
        <v>120</v>
      </c>
      <c r="DR11" s="156">
        <v>121</v>
      </c>
      <c r="DS11" s="156">
        <v>122</v>
      </c>
      <c r="DT11" s="156">
        <v>123</v>
      </c>
      <c r="DU11" s="156">
        <v>124</v>
      </c>
      <c r="DV11" s="156">
        <v>125</v>
      </c>
      <c r="DW11" s="156">
        <v>126</v>
      </c>
      <c r="DX11" s="156">
        <v>127</v>
      </c>
      <c r="DY11" s="156">
        <v>128</v>
      </c>
      <c r="DZ11" s="156">
        <v>129</v>
      </c>
      <c r="EA11" s="156">
        <v>130</v>
      </c>
      <c r="EB11" s="156">
        <v>131</v>
      </c>
      <c r="EC11" s="156">
        <v>132</v>
      </c>
      <c r="ED11" s="156">
        <v>133</v>
      </c>
      <c r="EE11" s="156">
        <v>134</v>
      </c>
      <c r="EF11" s="156">
        <v>135</v>
      </c>
      <c r="EG11" s="156">
        <v>136</v>
      </c>
    </row>
    <row r="12" spans="2:137" s="37" customFormat="1" ht="72.599999999999994">
      <c r="B12" s="128" t="s">
        <v>764</v>
      </c>
      <c r="C12" s="128" t="s">
        <v>765</v>
      </c>
      <c r="D12" s="128" t="s">
        <v>142</v>
      </c>
      <c r="E12" s="128" t="s">
        <v>766</v>
      </c>
      <c r="F12" s="128" t="s">
        <v>767</v>
      </c>
      <c r="G12" s="28" t="s">
        <v>768</v>
      </c>
      <c r="H12" s="28" t="s">
        <v>769</v>
      </c>
      <c r="I12" s="128" t="s">
        <v>770</v>
      </c>
      <c r="J12" s="128" t="s">
        <v>771</v>
      </c>
      <c r="K12" s="128" t="s">
        <v>772</v>
      </c>
      <c r="L12" s="128" t="s">
        <v>773</v>
      </c>
      <c r="M12" s="187" t="s">
        <v>774</v>
      </c>
      <c r="N12" s="128" t="s">
        <v>775</v>
      </c>
      <c r="O12" s="128" t="s">
        <v>776</v>
      </c>
      <c r="P12" s="128" t="s">
        <v>777</v>
      </c>
      <c r="Q12" s="128" t="s">
        <v>778</v>
      </c>
      <c r="R12" s="128" t="s">
        <v>779</v>
      </c>
      <c r="S12" s="128" t="s">
        <v>780</v>
      </c>
      <c r="T12" s="128" t="s">
        <v>781</v>
      </c>
      <c r="U12" s="128" t="s">
        <v>782</v>
      </c>
      <c r="V12" s="128" t="s">
        <v>783</v>
      </c>
      <c r="W12" s="26" t="s">
        <v>784</v>
      </c>
      <c r="X12" s="26" t="s">
        <v>8</v>
      </c>
      <c r="Y12" s="26" t="s">
        <v>9</v>
      </c>
      <c r="Z12" s="26" t="s">
        <v>10</v>
      </c>
      <c r="AA12" s="26" t="s">
        <v>11</v>
      </c>
      <c r="AB12" s="26" t="s">
        <v>12</v>
      </c>
      <c r="AC12" s="26" t="s">
        <v>13</v>
      </c>
      <c r="AD12" s="28" t="s">
        <v>785</v>
      </c>
      <c r="AE12" s="28" t="s">
        <v>786</v>
      </c>
      <c r="AF12" s="26" t="s">
        <v>14</v>
      </c>
      <c r="AG12" s="26" t="s">
        <v>15</v>
      </c>
      <c r="AH12" s="26" t="s">
        <v>16</v>
      </c>
      <c r="AI12" s="28" t="s">
        <v>787</v>
      </c>
      <c r="AJ12" s="28" t="s">
        <v>788</v>
      </c>
      <c r="AK12" s="26" t="s">
        <v>784</v>
      </c>
      <c r="AL12" s="26" t="s">
        <v>8</v>
      </c>
      <c r="AM12" s="26" t="s">
        <v>9</v>
      </c>
      <c r="AN12" s="26" t="s">
        <v>10</v>
      </c>
      <c r="AO12" s="26" t="s">
        <v>11</v>
      </c>
      <c r="AP12" s="26" t="s">
        <v>12</v>
      </c>
      <c r="AQ12" s="26" t="s">
        <v>13</v>
      </c>
      <c r="AR12" s="128" t="s">
        <v>785</v>
      </c>
      <c r="AS12" s="128" t="s">
        <v>786</v>
      </c>
      <c r="AT12" s="26" t="s">
        <v>14</v>
      </c>
      <c r="AU12" s="26" t="s">
        <v>15</v>
      </c>
      <c r="AV12" s="26" t="s">
        <v>16</v>
      </c>
      <c r="AW12" s="128" t="s">
        <v>787</v>
      </c>
      <c r="AX12" s="128" t="s">
        <v>788</v>
      </c>
      <c r="AY12" s="26" t="s">
        <v>784</v>
      </c>
      <c r="AZ12" s="26" t="s">
        <v>8</v>
      </c>
      <c r="BA12" s="26" t="s">
        <v>9</v>
      </c>
      <c r="BB12" s="26" t="s">
        <v>10</v>
      </c>
      <c r="BC12" s="26" t="s">
        <v>11</v>
      </c>
      <c r="BD12" s="26" t="s">
        <v>12</v>
      </c>
      <c r="BE12" s="26" t="s">
        <v>13</v>
      </c>
      <c r="BF12" s="128" t="s">
        <v>785</v>
      </c>
      <c r="BG12" s="128" t="s">
        <v>786</v>
      </c>
      <c r="BH12" s="26" t="s">
        <v>14</v>
      </c>
      <c r="BI12" s="26" t="s">
        <v>15</v>
      </c>
      <c r="BJ12" s="26" t="s">
        <v>16</v>
      </c>
      <c r="BK12" s="128" t="s">
        <v>787</v>
      </c>
      <c r="BL12" s="128" t="s">
        <v>788</v>
      </c>
      <c r="BM12" s="128" t="s">
        <v>789</v>
      </c>
      <c r="BN12" s="128" t="s">
        <v>790</v>
      </c>
      <c r="BO12" s="128" t="s">
        <v>314</v>
      </c>
      <c r="BP12" s="128" t="s">
        <v>315</v>
      </c>
      <c r="BQ12" s="128" t="s">
        <v>791</v>
      </c>
      <c r="BR12" s="128" t="s">
        <v>792</v>
      </c>
      <c r="BS12" s="128" t="s">
        <v>793</v>
      </c>
      <c r="BT12" s="128" t="s">
        <v>322</v>
      </c>
      <c r="BU12" s="128" t="s">
        <v>794</v>
      </c>
      <c r="BV12" s="26" t="s">
        <v>8</v>
      </c>
      <c r="BW12" s="26" t="s">
        <v>9</v>
      </c>
      <c r="BX12" s="26" t="s">
        <v>10</v>
      </c>
      <c r="BY12" s="26" t="s">
        <v>11</v>
      </c>
      <c r="BZ12" s="26" t="s">
        <v>12</v>
      </c>
      <c r="CA12" s="26" t="s">
        <v>13</v>
      </c>
      <c r="CB12" s="128" t="s">
        <v>785</v>
      </c>
      <c r="CC12" s="128" t="s">
        <v>795</v>
      </c>
      <c r="CD12" s="128" t="s">
        <v>322</v>
      </c>
      <c r="CE12" s="26" t="s">
        <v>8</v>
      </c>
      <c r="CF12" s="26" t="s">
        <v>9</v>
      </c>
      <c r="CG12" s="26" t="s">
        <v>10</v>
      </c>
      <c r="CH12" s="26" t="s">
        <v>11</v>
      </c>
      <c r="CI12" s="26" t="s">
        <v>12</v>
      </c>
      <c r="CJ12" s="26" t="s">
        <v>13</v>
      </c>
      <c r="CK12" s="128" t="s">
        <v>785</v>
      </c>
      <c r="CL12" s="128" t="s">
        <v>789</v>
      </c>
      <c r="CM12" s="128" t="s">
        <v>796</v>
      </c>
      <c r="CN12" s="128" t="s">
        <v>314</v>
      </c>
      <c r="CO12" s="128" t="s">
        <v>315</v>
      </c>
      <c r="CP12" s="128" t="s">
        <v>791</v>
      </c>
      <c r="CQ12" s="128" t="s">
        <v>792</v>
      </c>
      <c r="CR12" s="128" t="s">
        <v>793</v>
      </c>
      <c r="CS12" s="128" t="s">
        <v>322</v>
      </c>
      <c r="CT12" s="128" t="s">
        <v>794</v>
      </c>
      <c r="CU12" s="26" t="s">
        <v>8</v>
      </c>
      <c r="CV12" s="26" t="s">
        <v>9</v>
      </c>
      <c r="CW12" s="26" t="s">
        <v>10</v>
      </c>
      <c r="CX12" s="26" t="s">
        <v>11</v>
      </c>
      <c r="CY12" s="26" t="s">
        <v>12</v>
      </c>
      <c r="CZ12" s="26" t="s">
        <v>13</v>
      </c>
      <c r="DA12" s="128" t="s">
        <v>785</v>
      </c>
      <c r="DB12" s="128" t="s">
        <v>797</v>
      </c>
      <c r="DC12" s="128" t="s">
        <v>322</v>
      </c>
      <c r="DD12" s="26" t="s">
        <v>8</v>
      </c>
      <c r="DE12" s="26" t="s">
        <v>9</v>
      </c>
      <c r="DF12" s="26" t="s">
        <v>10</v>
      </c>
      <c r="DG12" s="26" t="s">
        <v>11</v>
      </c>
      <c r="DH12" s="26" t="s">
        <v>12</v>
      </c>
      <c r="DI12" s="26" t="s">
        <v>13</v>
      </c>
      <c r="DJ12" s="128" t="s">
        <v>785</v>
      </c>
      <c r="DK12" s="128" t="s">
        <v>798</v>
      </c>
      <c r="DL12" s="128" t="s">
        <v>799</v>
      </c>
      <c r="DM12" s="128" t="s">
        <v>800</v>
      </c>
      <c r="DN12" s="128" t="s">
        <v>801</v>
      </c>
      <c r="DO12" s="128" t="s">
        <v>802</v>
      </c>
      <c r="DP12" s="128" t="s">
        <v>803</v>
      </c>
      <c r="DQ12" s="128" t="s">
        <v>154</v>
      </c>
      <c r="DR12" s="128" t="s">
        <v>804</v>
      </c>
      <c r="DS12" s="128" t="s">
        <v>805</v>
      </c>
      <c r="DT12" s="128" t="s">
        <v>806</v>
      </c>
      <c r="DU12" s="128" t="s">
        <v>154</v>
      </c>
      <c r="DV12" s="128" t="s">
        <v>807</v>
      </c>
      <c r="DW12" s="128" t="s">
        <v>808</v>
      </c>
      <c r="DX12" s="128" t="s">
        <v>809</v>
      </c>
      <c r="DY12" s="128" t="s">
        <v>810</v>
      </c>
      <c r="DZ12" s="128" t="s">
        <v>808</v>
      </c>
      <c r="EA12" s="128" t="s">
        <v>811</v>
      </c>
      <c r="EB12" s="128" t="s">
        <v>812</v>
      </c>
      <c r="EC12" s="128" t="s">
        <v>813</v>
      </c>
      <c r="ED12" s="128" t="s">
        <v>814</v>
      </c>
      <c r="EE12" s="128" t="s">
        <v>815</v>
      </c>
      <c r="EF12" s="128" t="s">
        <v>816</v>
      </c>
      <c r="EG12" s="128" t="s">
        <v>817</v>
      </c>
    </row>
    <row r="13" spans="2:137" s="134" customFormat="1">
      <c r="B13" s="139"/>
      <c r="C13" s="23"/>
      <c r="D13" s="23" t="s">
        <v>151</v>
      </c>
      <c r="E13" s="23" t="s">
        <v>151</v>
      </c>
      <c r="F13" s="23" t="s">
        <v>151</v>
      </c>
      <c r="G13" s="23" t="s">
        <v>151</v>
      </c>
      <c r="H13" s="23" t="s">
        <v>151</v>
      </c>
      <c r="I13" s="59"/>
      <c r="J13" s="59"/>
      <c r="K13" s="59"/>
      <c r="L13" s="59"/>
      <c r="M13" s="185"/>
      <c r="N13" s="23" t="s">
        <v>151</v>
      </c>
      <c r="O13" s="23" t="s">
        <v>151</v>
      </c>
      <c r="P13" s="23" t="s">
        <v>151</v>
      </c>
      <c r="Q13" s="57"/>
      <c r="R13" s="140"/>
      <c r="S13" s="140"/>
      <c r="T13" s="140"/>
      <c r="U13" s="140"/>
      <c r="V13" s="140"/>
      <c r="W13" s="56"/>
      <c r="X13" s="56"/>
      <c r="Y13" s="56"/>
      <c r="Z13" s="56"/>
      <c r="AA13" s="56"/>
      <c r="AB13" s="56"/>
      <c r="AC13" s="56"/>
      <c r="AD13" s="60">
        <f>SUM(X13:AC13)</f>
        <v>0</v>
      </c>
      <c r="AE13" s="56"/>
      <c r="AF13" s="56"/>
      <c r="AG13" s="56"/>
      <c r="AH13" s="56"/>
      <c r="AI13" s="60">
        <f>SUM(AF13:AH13,AD13,W13)</f>
        <v>0</v>
      </c>
      <c r="AJ13" s="56"/>
      <c r="AK13" s="56"/>
      <c r="AL13" s="56"/>
      <c r="AM13" s="56"/>
      <c r="AN13" s="56"/>
      <c r="AO13" s="56"/>
      <c r="AP13" s="56"/>
      <c r="AQ13" s="56"/>
      <c r="AR13" s="60">
        <f>SUM(AL13:AQ13)</f>
        <v>0</v>
      </c>
      <c r="AS13" s="56"/>
      <c r="AT13" s="56"/>
      <c r="AU13" s="56"/>
      <c r="AV13" s="56"/>
      <c r="AW13" s="60">
        <f>SUM(AT13:AV13,AR13,AK13)</f>
        <v>0</v>
      </c>
      <c r="AX13" s="56"/>
      <c r="AY13" s="56"/>
      <c r="AZ13" s="56"/>
      <c r="BA13" s="56"/>
      <c r="BB13" s="56"/>
      <c r="BC13" s="56"/>
      <c r="BD13" s="56"/>
      <c r="BE13" s="56"/>
      <c r="BF13" s="60">
        <f t="shared" ref="BF13:BF22" si="1">SUM(AZ13:BE13)</f>
        <v>0</v>
      </c>
      <c r="BG13" s="56"/>
      <c r="BH13" s="56"/>
      <c r="BI13" s="56"/>
      <c r="BJ13" s="56"/>
      <c r="BK13" s="60">
        <f t="shared" ref="BK13:BK22" si="2">SUM(BH13:BJ13,BF13,AY13)</f>
        <v>0</v>
      </c>
      <c r="BL13" s="56"/>
      <c r="BM13" s="23" t="s">
        <v>151</v>
      </c>
      <c r="BN13" s="23"/>
      <c r="BO13" s="23"/>
      <c r="BP13" s="23"/>
      <c r="BQ13" s="23"/>
      <c r="BR13" s="23"/>
      <c r="BS13" s="58"/>
      <c r="BT13" s="141"/>
      <c r="BU13" s="59"/>
      <c r="BV13" s="58"/>
      <c r="BW13" s="58"/>
      <c r="BX13" s="58"/>
      <c r="BY13" s="58"/>
      <c r="BZ13" s="58"/>
      <c r="CA13" s="58"/>
      <c r="CB13" s="69">
        <f>SUM(BV13:CA13)</f>
        <v>0</v>
      </c>
      <c r="CC13" s="141"/>
      <c r="CD13" s="141"/>
      <c r="CE13" s="58"/>
      <c r="CF13" s="58"/>
      <c r="CG13" s="58"/>
      <c r="CH13" s="58"/>
      <c r="CI13" s="58"/>
      <c r="CJ13" s="58"/>
      <c r="CK13" s="69">
        <f t="shared" ref="CK13:CK22" si="3">SUM(CE13:CJ13)</f>
        <v>0</v>
      </c>
      <c r="CL13" s="23" t="s">
        <v>151</v>
      </c>
      <c r="CM13" s="23"/>
      <c r="CN13" s="23"/>
      <c r="CO13" s="23"/>
      <c r="CP13" s="23"/>
      <c r="CQ13" s="23"/>
      <c r="CR13" s="58"/>
      <c r="CS13" s="141"/>
      <c r="CT13" s="59"/>
      <c r="CU13" s="58"/>
      <c r="CV13" s="58"/>
      <c r="CW13" s="58"/>
      <c r="CX13" s="58"/>
      <c r="CY13" s="58"/>
      <c r="CZ13" s="58"/>
      <c r="DA13" s="69">
        <f t="shared" ref="DA13:DA22" si="4">SUM(CU13:CZ13)</f>
        <v>0</v>
      </c>
      <c r="DB13" s="23"/>
      <c r="DC13" s="23"/>
      <c r="DD13" s="58"/>
      <c r="DE13" s="58"/>
      <c r="DF13" s="58"/>
      <c r="DG13" s="58"/>
      <c r="DH13" s="58"/>
      <c r="DI13" s="58"/>
      <c r="DJ13" s="69">
        <f t="shared" ref="DJ13:DJ22" si="5">SUM(DD13:DI13)</f>
        <v>0</v>
      </c>
      <c r="DK13" s="23" t="s">
        <v>151</v>
      </c>
      <c r="DL13" s="56"/>
      <c r="DM13" s="56"/>
      <c r="DN13" s="56"/>
      <c r="DO13" s="60">
        <f t="shared" ref="DO13:DO22" si="6">DM13+DN13</f>
        <v>0</v>
      </c>
      <c r="DP13" s="23" t="s">
        <v>151</v>
      </c>
      <c r="DQ13" s="58"/>
      <c r="DR13" s="58"/>
      <c r="DS13" s="58"/>
      <c r="DT13" s="23" t="s">
        <v>151</v>
      </c>
      <c r="DU13" s="58"/>
      <c r="DV13" s="23" t="s">
        <v>151</v>
      </c>
      <c r="DW13" s="23" t="s">
        <v>151</v>
      </c>
      <c r="DX13" s="58"/>
      <c r="DY13" s="23" t="s">
        <v>151</v>
      </c>
      <c r="DZ13" s="23" t="s">
        <v>151</v>
      </c>
      <c r="EA13" s="57"/>
      <c r="EB13" s="58"/>
      <c r="EC13" s="58"/>
      <c r="ED13" s="23"/>
      <c r="EE13" s="58"/>
      <c r="EF13" s="58"/>
      <c r="EG13" s="58"/>
    </row>
    <row r="14" spans="2:137" s="134" customFormat="1">
      <c r="B14" s="139"/>
      <c r="C14" s="23"/>
      <c r="D14" s="23" t="s">
        <v>151</v>
      </c>
      <c r="E14" s="23" t="s">
        <v>151</v>
      </c>
      <c r="F14" s="23" t="s">
        <v>151</v>
      </c>
      <c r="G14" s="23" t="s">
        <v>151</v>
      </c>
      <c r="H14" s="23" t="s">
        <v>151</v>
      </c>
      <c r="I14" s="59"/>
      <c r="J14" s="59"/>
      <c r="K14" s="59"/>
      <c r="L14" s="59"/>
      <c r="M14" s="185"/>
      <c r="N14" s="23" t="s">
        <v>151</v>
      </c>
      <c r="O14" s="23" t="s">
        <v>151</v>
      </c>
      <c r="P14" s="23" t="s">
        <v>151</v>
      </c>
      <c r="Q14" s="57"/>
      <c r="R14" s="140"/>
      <c r="S14" s="140"/>
      <c r="T14" s="140"/>
      <c r="U14" s="140"/>
      <c r="V14" s="140"/>
      <c r="W14" s="56"/>
      <c r="X14" s="56"/>
      <c r="Y14" s="56"/>
      <c r="Z14" s="56"/>
      <c r="AA14" s="56"/>
      <c r="AB14" s="56"/>
      <c r="AC14" s="56"/>
      <c r="AD14" s="60">
        <f t="shared" ref="AD14:AD22" si="7">SUM(X14:AC14)</f>
        <v>0</v>
      </c>
      <c r="AE14" s="56"/>
      <c r="AF14" s="56"/>
      <c r="AG14" s="56"/>
      <c r="AH14" s="56"/>
      <c r="AI14" s="60">
        <f t="shared" ref="AI14:AI22" si="8">SUM(AF14:AH14,AD14,W14)</f>
        <v>0</v>
      </c>
      <c r="AJ14" s="56"/>
      <c r="AK14" s="56"/>
      <c r="AL14" s="56"/>
      <c r="AM14" s="56"/>
      <c r="AN14" s="56"/>
      <c r="AO14" s="56"/>
      <c r="AP14" s="56"/>
      <c r="AQ14" s="56"/>
      <c r="AR14" s="60">
        <f t="shared" ref="AR14:AR22" si="9">SUM(AL14:AQ14)</f>
        <v>0</v>
      </c>
      <c r="AS14" s="56"/>
      <c r="AT14" s="56"/>
      <c r="AU14" s="56"/>
      <c r="AV14" s="56"/>
      <c r="AW14" s="60">
        <f t="shared" ref="AW14:AW22" si="10">SUM(AT14:AV14,AR14,AK14)</f>
        <v>0</v>
      </c>
      <c r="AX14" s="56"/>
      <c r="AY14" s="56"/>
      <c r="AZ14" s="56"/>
      <c r="BA14" s="56"/>
      <c r="BB14" s="56"/>
      <c r="BC14" s="56"/>
      <c r="BD14" s="56"/>
      <c r="BE14" s="56"/>
      <c r="BF14" s="60">
        <f t="shared" si="1"/>
        <v>0</v>
      </c>
      <c r="BG14" s="56"/>
      <c r="BH14" s="56"/>
      <c r="BI14" s="56"/>
      <c r="BJ14" s="56"/>
      <c r="BK14" s="60">
        <f t="shared" si="2"/>
        <v>0</v>
      </c>
      <c r="BL14" s="56"/>
      <c r="BM14" s="23" t="s">
        <v>151</v>
      </c>
      <c r="BN14" s="23"/>
      <c r="BO14" s="23"/>
      <c r="BP14" s="23"/>
      <c r="BQ14" s="23"/>
      <c r="BR14" s="23"/>
      <c r="BS14" s="58"/>
      <c r="BT14" s="23"/>
      <c r="BU14" s="59"/>
      <c r="BV14" s="58"/>
      <c r="BW14" s="58"/>
      <c r="BX14" s="58"/>
      <c r="BY14" s="58"/>
      <c r="BZ14" s="58"/>
      <c r="CA14" s="58"/>
      <c r="CB14" s="69">
        <f t="shared" ref="CB14:CB22" si="11">SUM(BV14:CA14)</f>
        <v>0</v>
      </c>
      <c r="CC14" s="141"/>
      <c r="CD14" s="141"/>
      <c r="CE14" s="58"/>
      <c r="CF14" s="58"/>
      <c r="CG14" s="58"/>
      <c r="CH14" s="58"/>
      <c r="CI14" s="58"/>
      <c r="CJ14" s="58"/>
      <c r="CK14" s="69">
        <f t="shared" si="3"/>
        <v>0</v>
      </c>
      <c r="CL14" s="23" t="s">
        <v>151</v>
      </c>
      <c r="CM14" s="23"/>
      <c r="CN14" s="23"/>
      <c r="CO14" s="23"/>
      <c r="CP14" s="23"/>
      <c r="CQ14" s="23"/>
      <c r="CR14" s="58"/>
      <c r="CS14" s="141"/>
      <c r="CT14" s="59"/>
      <c r="CU14" s="58"/>
      <c r="CV14" s="58"/>
      <c r="CW14" s="58"/>
      <c r="CX14" s="58"/>
      <c r="CY14" s="58"/>
      <c r="CZ14" s="58"/>
      <c r="DA14" s="69">
        <f t="shared" si="4"/>
        <v>0</v>
      </c>
      <c r="DB14" s="23"/>
      <c r="DC14" s="23"/>
      <c r="DD14" s="58"/>
      <c r="DE14" s="58"/>
      <c r="DF14" s="58"/>
      <c r="DG14" s="58"/>
      <c r="DH14" s="58"/>
      <c r="DI14" s="58"/>
      <c r="DJ14" s="69">
        <f t="shared" si="5"/>
        <v>0</v>
      </c>
      <c r="DK14" s="23" t="s">
        <v>151</v>
      </c>
      <c r="DL14" s="56"/>
      <c r="DM14" s="56"/>
      <c r="DN14" s="56"/>
      <c r="DO14" s="60">
        <f t="shared" si="6"/>
        <v>0</v>
      </c>
      <c r="DP14" s="23" t="s">
        <v>151</v>
      </c>
      <c r="DQ14" s="58"/>
      <c r="DR14" s="58"/>
      <c r="DS14" s="58"/>
      <c r="DT14" s="23" t="s">
        <v>151</v>
      </c>
      <c r="DU14" s="58"/>
      <c r="DV14" s="23" t="s">
        <v>151</v>
      </c>
      <c r="DW14" s="23" t="s">
        <v>151</v>
      </c>
      <c r="DX14" s="58"/>
      <c r="DY14" s="23" t="s">
        <v>151</v>
      </c>
      <c r="DZ14" s="23" t="s">
        <v>151</v>
      </c>
      <c r="EA14" s="57"/>
      <c r="EB14" s="58"/>
      <c r="EC14" s="58"/>
      <c r="ED14" s="23"/>
      <c r="EE14" s="58"/>
      <c r="EF14" s="58"/>
      <c r="EG14" s="58"/>
    </row>
    <row r="15" spans="2:137" s="134" customFormat="1">
      <c r="B15" s="139"/>
      <c r="C15" s="23"/>
      <c r="D15" s="23" t="s">
        <v>151</v>
      </c>
      <c r="E15" s="23" t="s">
        <v>151</v>
      </c>
      <c r="F15" s="23" t="s">
        <v>151</v>
      </c>
      <c r="G15" s="23" t="s">
        <v>151</v>
      </c>
      <c r="H15" s="23" t="s">
        <v>151</v>
      </c>
      <c r="I15" s="59"/>
      <c r="J15" s="59"/>
      <c r="K15" s="59"/>
      <c r="L15" s="59"/>
      <c r="M15" s="185"/>
      <c r="N15" s="23" t="s">
        <v>151</v>
      </c>
      <c r="O15" s="23" t="s">
        <v>151</v>
      </c>
      <c r="P15" s="23" t="s">
        <v>151</v>
      </c>
      <c r="Q15" s="57"/>
      <c r="R15" s="140"/>
      <c r="S15" s="140"/>
      <c r="T15" s="140"/>
      <c r="U15" s="140"/>
      <c r="V15" s="140"/>
      <c r="W15" s="56"/>
      <c r="X15" s="56"/>
      <c r="Y15" s="56"/>
      <c r="Z15" s="56"/>
      <c r="AA15" s="56"/>
      <c r="AB15" s="56"/>
      <c r="AC15" s="56"/>
      <c r="AD15" s="60">
        <f t="shared" si="7"/>
        <v>0</v>
      </c>
      <c r="AE15" s="56"/>
      <c r="AF15" s="56"/>
      <c r="AG15" s="56"/>
      <c r="AH15" s="56"/>
      <c r="AI15" s="60">
        <f t="shared" si="8"/>
        <v>0</v>
      </c>
      <c r="AJ15" s="56"/>
      <c r="AK15" s="56"/>
      <c r="AL15" s="56"/>
      <c r="AM15" s="56"/>
      <c r="AN15" s="56"/>
      <c r="AO15" s="56"/>
      <c r="AP15" s="56"/>
      <c r="AQ15" s="56"/>
      <c r="AR15" s="60">
        <f t="shared" si="9"/>
        <v>0</v>
      </c>
      <c r="AS15" s="56"/>
      <c r="AT15" s="56"/>
      <c r="AU15" s="56"/>
      <c r="AV15" s="56"/>
      <c r="AW15" s="60">
        <f t="shared" si="10"/>
        <v>0</v>
      </c>
      <c r="AX15" s="56"/>
      <c r="AY15" s="56"/>
      <c r="AZ15" s="56"/>
      <c r="BA15" s="56"/>
      <c r="BB15" s="56"/>
      <c r="BC15" s="56"/>
      <c r="BD15" s="56"/>
      <c r="BE15" s="56"/>
      <c r="BF15" s="60">
        <f t="shared" si="1"/>
        <v>0</v>
      </c>
      <c r="BG15" s="56"/>
      <c r="BH15" s="56"/>
      <c r="BI15" s="56"/>
      <c r="BJ15" s="56"/>
      <c r="BK15" s="60">
        <f t="shared" si="2"/>
        <v>0</v>
      </c>
      <c r="BL15" s="56"/>
      <c r="BM15" s="23" t="s">
        <v>151</v>
      </c>
      <c r="BN15" s="23"/>
      <c r="BO15" s="23"/>
      <c r="BP15" s="23"/>
      <c r="BQ15" s="23"/>
      <c r="BR15" s="23"/>
      <c r="BS15" s="58"/>
      <c r="BT15" s="142"/>
      <c r="BU15" s="59"/>
      <c r="BV15" s="58"/>
      <c r="BW15" s="58"/>
      <c r="BX15" s="58"/>
      <c r="BY15" s="58"/>
      <c r="BZ15" s="58"/>
      <c r="CA15" s="58"/>
      <c r="CB15" s="69">
        <f t="shared" si="11"/>
        <v>0</v>
      </c>
      <c r="CC15" s="141"/>
      <c r="CD15" s="141"/>
      <c r="CE15" s="58"/>
      <c r="CF15" s="58"/>
      <c r="CG15" s="58"/>
      <c r="CH15" s="58"/>
      <c r="CI15" s="58"/>
      <c r="CJ15" s="58"/>
      <c r="CK15" s="69">
        <f t="shared" si="3"/>
        <v>0</v>
      </c>
      <c r="CL15" s="23" t="s">
        <v>151</v>
      </c>
      <c r="CM15" s="23"/>
      <c r="CN15" s="23"/>
      <c r="CO15" s="23"/>
      <c r="CP15" s="23"/>
      <c r="CQ15" s="23"/>
      <c r="CR15" s="58"/>
      <c r="CS15" s="141"/>
      <c r="CT15" s="59"/>
      <c r="CU15" s="58"/>
      <c r="CV15" s="58"/>
      <c r="CW15" s="58"/>
      <c r="CX15" s="58"/>
      <c r="CY15" s="58"/>
      <c r="CZ15" s="58"/>
      <c r="DA15" s="69">
        <f t="shared" si="4"/>
        <v>0</v>
      </c>
      <c r="DB15" s="23"/>
      <c r="DC15" s="23"/>
      <c r="DD15" s="58"/>
      <c r="DE15" s="58"/>
      <c r="DF15" s="58"/>
      <c r="DG15" s="58"/>
      <c r="DH15" s="58"/>
      <c r="DI15" s="58"/>
      <c r="DJ15" s="69">
        <f t="shared" si="5"/>
        <v>0</v>
      </c>
      <c r="DK15" s="23" t="s">
        <v>151</v>
      </c>
      <c r="DL15" s="56"/>
      <c r="DM15" s="56"/>
      <c r="DN15" s="56"/>
      <c r="DO15" s="60">
        <f t="shared" si="6"/>
        <v>0</v>
      </c>
      <c r="DP15" s="23" t="s">
        <v>151</v>
      </c>
      <c r="DQ15" s="58"/>
      <c r="DR15" s="58"/>
      <c r="DS15" s="58"/>
      <c r="DT15" s="23" t="s">
        <v>151</v>
      </c>
      <c r="DU15" s="58"/>
      <c r="DV15" s="23" t="s">
        <v>151</v>
      </c>
      <c r="DW15" s="23" t="s">
        <v>151</v>
      </c>
      <c r="DX15" s="58"/>
      <c r="DY15" s="23" t="s">
        <v>151</v>
      </c>
      <c r="DZ15" s="23" t="s">
        <v>151</v>
      </c>
      <c r="EA15" s="57"/>
      <c r="EB15" s="58"/>
      <c r="EC15" s="58"/>
      <c r="ED15" s="23"/>
      <c r="EE15" s="58"/>
      <c r="EF15" s="58"/>
      <c r="EG15" s="58"/>
    </row>
    <row r="16" spans="2:137" s="134" customFormat="1">
      <c r="B16" s="139"/>
      <c r="C16" s="23"/>
      <c r="D16" s="23" t="s">
        <v>151</v>
      </c>
      <c r="E16" s="23" t="s">
        <v>151</v>
      </c>
      <c r="F16" s="23" t="s">
        <v>151</v>
      </c>
      <c r="G16" s="23" t="s">
        <v>151</v>
      </c>
      <c r="H16" s="23" t="s">
        <v>151</v>
      </c>
      <c r="I16" s="59"/>
      <c r="J16" s="59"/>
      <c r="K16" s="59"/>
      <c r="L16" s="59"/>
      <c r="M16" s="185"/>
      <c r="N16" s="23" t="s">
        <v>151</v>
      </c>
      <c r="O16" s="23" t="s">
        <v>151</v>
      </c>
      <c r="P16" s="23" t="s">
        <v>151</v>
      </c>
      <c r="Q16" s="57"/>
      <c r="R16" s="140"/>
      <c r="S16" s="140"/>
      <c r="T16" s="140"/>
      <c r="U16" s="140"/>
      <c r="V16" s="140"/>
      <c r="W16" s="56"/>
      <c r="X16" s="56"/>
      <c r="Y16" s="56"/>
      <c r="Z16" s="56"/>
      <c r="AA16" s="56"/>
      <c r="AB16" s="56"/>
      <c r="AC16" s="56"/>
      <c r="AD16" s="60">
        <f t="shared" si="7"/>
        <v>0</v>
      </c>
      <c r="AE16" s="56"/>
      <c r="AF16" s="56"/>
      <c r="AG16" s="56"/>
      <c r="AH16" s="56"/>
      <c r="AI16" s="60">
        <f t="shared" si="8"/>
        <v>0</v>
      </c>
      <c r="AJ16" s="56"/>
      <c r="AK16" s="56"/>
      <c r="AL16" s="56"/>
      <c r="AM16" s="56"/>
      <c r="AN16" s="56"/>
      <c r="AO16" s="56"/>
      <c r="AP16" s="56"/>
      <c r="AQ16" s="56"/>
      <c r="AR16" s="60">
        <f t="shared" si="9"/>
        <v>0</v>
      </c>
      <c r="AS16" s="56"/>
      <c r="AT16" s="56"/>
      <c r="AU16" s="56"/>
      <c r="AV16" s="56"/>
      <c r="AW16" s="60">
        <f t="shared" si="10"/>
        <v>0</v>
      </c>
      <c r="AX16" s="56"/>
      <c r="AY16" s="56"/>
      <c r="AZ16" s="56"/>
      <c r="BA16" s="56"/>
      <c r="BB16" s="56"/>
      <c r="BC16" s="56"/>
      <c r="BD16" s="56"/>
      <c r="BE16" s="56"/>
      <c r="BF16" s="60">
        <f t="shared" si="1"/>
        <v>0</v>
      </c>
      <c r="BG16" s="56"/>
      <c r="BH16" s="56"/>
      <c r="BI16" s="56"/>
      <c r="BJ16" s="56"/>
      <c r="BK16" s="60">
        <f t="shared" si="2"/>
        <v>0</v>
      </c>
      <c r="BL16" s="56"/>
      <c r="BM16" s="23" t="s">
        <v>151</v>
      </c>
      <c r="BN16" s="23"/>
      <c r="BO16" s="23"/>
      <c r="BP16" s="23"/>
      <c r="BQ16" s="23"/>
      <c r="BR16" s="23"/>
      <c r="BS16" s="58"/>
      <c r="BT16" s="142"/>
      <c r="BU16" s="59"/>
      <c r="BV16" s="58"/>
      <c r="BW16" s="58"/>
      <c r="BX16" s="58"/>
      <c r="BY16" s="58"/>
      <c r="BZ16" s="58"/>
      <c r="CA16" s="58"/>
      <c r="CB16" s="69">
        <f t="shared" si="11"/>
        <v>0</v>
      </c>
      <c r="CC16" s="141"/>
      <c r="CD16" s="141"/>
      <c r="CE16" s="58"/>
      <c r="CF16" s="58"/>
      <c r="CG16" s="58"/>
      <c r="CH16" s="58"/>
      <c r="CI16" s="58"/>
      <c r="CJ16" s="58"/>
      <c r="CK16" s="69">
        <f t="shared" si="3"/>
        <v>0</v>
      </c>
      <c r="CL16" s="23" t="s">
        <v>151</v>
      </c>
      <c r="CM16" s="23"/>
      <c r="CN16" s="23"/>
      <c r="CO16" s="23"/>
      <c r="CP16" s="23"/>
      <c r="CQ16" s="23"/>
      <c r="CR16" s="58"/>
      <c r="CS16" s="141"/>
      <c r="CT16" s="59"/>
      <c r="CU16" s="58"/>
      <c r="CV16" s="58"/>
      <c r="CW16" s="58"/>
      <c r="CX16" s="58"/>
      <c r="CY16" s="58"/>
      <c r="CZ16" s="58"/>
      <c r="DA16" s="69">
        <f t="shared" si="4"/>
        <v>0</v>
      </c>
      <c r="DB16" s="23"/>
      <c r="DC16" s="23"/>
      <c r="DD16" s="58"/>
      <c r="DE16" s="58"/>
      <c r="DF16" s="58"/>
      <c r="DG16" s="58"/>
      <c r="DH16" s="58"/>
      <c r="DI16" s="58"/>
      <c r="DJ16" s="69">
        <f t="shared" si="5"/>
        <v>0</v>
      </c>
      <c r="DK16" s="23" t="s">
        <v>151</v>
      </c>
      <c r="DL16" s="56"/>
      <c r="DM16" s="56"/>
      <c r="DN16" s="56"/>
      <c r="DO16" s="60">
        <f t="shared" si="6"/>
        <v>0</v>
      </c>
      <c r="DP16" s="23" t="s">
        <v>151</v>
      </c>
      <c r="DQ16" s="58"/>
      <c r="DR16" s="58"/>
      <c r="DS16" s="58"/>
      <c r="DT16" s="23" t="s">
        <v>151</v>
      </c>
      <c r="DU16" s="58"/>
      <c r="DV16" s="23" t="s">
        <v>151</v>
      </c>
      <c r="DW16" s="23" t="s">
        <v>151</v>
      </c>
      <c r="DX16" s="58"/>
      <c r="DY16" s="23" t="s">
        <v>151</v>
      </c>
      <c r="DZ16" s="23" t="s">
        <v>151</v>
      </c>
      <c r="EA16" s="57"/>
      <c r="EB16" s="58"/>
      <c r="EC16" s="58"/>
      <c r="ED16" s="23"/>
      <c r="EE16" s="58"/>
      <c r="EF16" s="58"/>
      <c r="EG16" s="58"/>
    </row>
    <row r="17" spans="2:137" s="134" customFormat="1">
      <c r="B17" s="139"/>
      <c r="C17" s="23"/>
      <c r="D17" s="23" t="s">
        <v>151</v>
      </c>
      <c r="E17" s="23" t="s">
        <v>151</v>
      </c>
      <c r="F17" s="23" t="s">
        <v>151</v>
      </c>
      <c r="G17" s="23" t="s">
        <v>151</v>
      </c>
      <c r="H17" s="23" t="s">
        <v>151</v>
      </c>
      <c r="I17" s="59"/>
      <c r="J17" s="59"/>
      <c r="K17" s="59"/>
      <c r="L17" s="59"/>
      <c r="M17" s="185"/>
      <c r="N17" s="23" t="s">
        <v>151</v>
      </c>
      <c r="O17" s="23" t="s">
        <v>151</v>
      </c>
      <c r="P17" s="23" t="s">
        <v>151</v>
      </c>
      <c r="Q17" s="57"/>
      <c r="R17" s="140"/>
      <c r="S17" s="140"/>
      <c r="T17" s="140"/>
      <c r="U17" s="140"/>
      <c r="V17" s="140"/>
      <c r="W17" s="56"/>
      <c r="X17" s="56"/>
      <c r="Y17" s="56"/>
      <c r="Z17" s="56"/>
      <c r="AA17" s="56"/>
      <c r="AB17" s="56"/>
      <c r="AC17" s="56"/>
      <c r="AD17" s="60">
        <f t="shared" si="7"/>
        <v>0</v>
      </c>
      <c r="AE17" s="56"/>
      <c r="AF17" s="56"/>
      <c r="AG17" s="56"/>
      <c r="AH17" s="56"/>
      <c r="AI17" s="60">
        <f t="shared" si="8"/>
        <v>0</v>
      </c>
      <c r="AJ17" s="56"/>
      <c r="AK17" s="56"/>
      <c r="AL17" s="56"/>
      <c r="AM17" s="56"/>
      <c r="AN17" s="56"/>
      <c r="AO17" s="56"/>
      <c r="AP17" s="56"/>
      <c r="AQ17" s="56"/>
      <c r="AR17" s="60">
        <f t="shared" si="9"/>
        <v>0</v>
      </c>
      <c r="AS17" s="56"/>
      <c r="AT17" s="56"/>
      <c r="AU17" s="56"/>
      <c r="AV17" s="56"/>
      <c r="AW17" s="60">
        <f t="shared" si="10"/>
        <v>0</v>
      </c>
      <c r="AX17" s="56"/>
      <c r="AY17" s="56"/>
      <c r="AZ17" s="56"/>
      <c r="BA17" s="56"/>
      <c r="BB17" s="56"/>
      <c r="BC17" s="56"/>
      <c r="BD17" s="56"/>
      <c r="BE17" s="56"/>
      <c r="BF17" s="60">
        <f t="shared" si="1"/>
        <v>0</v>
      </c>
      <c r="BG17" s="56"/>
      <c r="BH17" s="56"/>
      <c r="BI17" s="56"/>
      <c r="BJ17" s="56"/>
      <c r="BK17" s="60">
        <f t="shared" si="2"/>
        <v>0</v>
      </c>
      <c r="BL17" s="56"/>
      <c r="BM17" s="23" t="s">
        <v>151</v>
      </c>
      <c r="BN17" s="23"/>
      <c r="BO17" s="23"/>
      <c r="BP17" s="23"/>
      <c r="BQ17" s="23"/>
      <c r="BR17" s="23"/>
      <c r="BS17" s="58"/>
      <c r="BT17" s="142"/>
      <c r="BU17" s="59"/>
      <c r="BV17" s="58"/>
      <c r="BW17" s="58"/>
      <c r="BX17" s="58"/>
      <c r="BY17" s="58"/>
      <c r="BZ17" s="58"/>
      <c r="CA17" s="58"/>
      <c r="CB17" s="69">
        <f t="shared" si="11"/>
        <v>0</v>
      </c>
      <c r="CC17" s="141"/>
      <c r="CD17" s="141"/>
      <c r="CE17" s="58"/>
      <c r="CF17" s="58"/>
      <c r="CG17" s="58"/>
      <c r="CH17" s="58"/>
      <c r="CI17" s="58"/>
      <c r="CJ17" s="58"/>
      <c r="CK17" s="69">
        <f t="shared" si="3"/>
        <v>0</v>
      </c>
      <c r="CL17" s="23" t="s">
        <v>151</v>
      </c>
      <c r="CM17" s="23"/>
      <c r="CN17" s="23"/>
      <c r="CO17" s="23"/>
      <c r="CP17" s="23"/>
      <c r="CQ17" s="23"/>
      <c r="CR17" s="58"/>
      <c r="CS17" s="141"/>
      <c r="CT17" s="59"/>
      <c r="CU17" s="58"/>
      <c r="CV17" s="58"/>
      <c r="CW17" s="58"/>
      <c r="CX17" s="58"/>
      <c r="CY17" s="58"/>
      <c r="CZ17" s="58"/>
      <c r="DA17" s="69">
        <f t="shared" si="4"/>
        <v>0</v>
      </c>
      <c r="DB17" s="23"/>
      <c r="DC17" s="23"/>
      <c r="DD17" s="58"/>
      <c r="DE17" s="58"/>
      <c r="DF17" s="58"/>
      <c r="DG17" s="58"/>
      <c r="DH17" s="58"/>
      <c r="DI17" s="58"/>
      <c r="DJ17" s="69">
        <f t="shared" si="5"/>
        <v>0</v>
      </c>
      <c r="DK17" s="23" t="s">
        <v>151</v>
      </c>
      <c r="DL17" s="56"/>
      <c r="DM17" s="56"/>
      <c r="DN17" s="56"/>
      <c r="DO17" s="60">
        <f t="shared" si="6"/>
        <v>0</v>
      </c>
      <c r="DP17" s="23" t="s">
        <v>151</v>
      </c>
      <c r="DQ17" s="58"/>
      <c r="DR17" s="58"/>
      <c r="DS17" s="58"/>
      <c r="DT17" s="23" t="s">
        <v>151</v>
      </c>
      <c r="DU17" s="58"/>
      <c r="DV17" s="23" t="s">
        <v>151</v>
      </c>
      <c r="DW17" s="23" t="s">
        <v>151</v>
      </c>
      <c r="DX17" s="58"/>
      <c r="DY17" s="23" t="s">
        <v>151</v>
      </c>
      <c r="DZ17" s="23" t="s">
        <v>151</v>
      </c>
      <c r="EA17" s="57"/>
      <c r="EB17" s="58"/>
      <c r="EC17" s="58"/>
      <c r="ED17" s="23"/>
      <c r="EE17" s="58"/>
      <c r="EF17" s="58"/>
      <c r="EG17" s="58"/>
    </row>
    <row r="18" spans="2:137" s="134" customFormat="1">
      <c r="B18" s="139"/>
      <c r="C18" s="23"/>
      <c r="D18" s="23" t="s">
        <v>151</v>
      </c>
      <c r="E18" s="23" t="s">
        <v>151</v>
      </c>
      <c r="F18" s="23" t="s">
        <v>151</v>
      </c>
      <c r="G18" s="23" t="s">
        <v>151</v>
      </c>
      <c r="H18" s="23" t="s">
        <v>151</v>
      </c>
      <c r="I18" s="59"/>
      <c r="J18" s="59"/>
      <c r="K18" s="59"/>
      <c r="L18" s="59"/>
      <c r="M18" s="185"/>
      <c r="N18" s="23" t="s">
        <v>151</v>
      </c>
      <c r="O18" s="23" t="s">
        <v>151</v>
      </c>
      <c r="P18" s="23" t="s">
        <v>151</v>
      </c>
      <c r="Q18" s="57"/>
      <c r="R18" s="140"/>
      <c r="S18" s="140"/>
      <c r="T18" s="140"/>
      <c r="U18" s="140"/>
      <c r="V18" s="140"/>
      <c r="W18" s="56"/>
      <c r="X18" s="56"/>
      <c r="Y18" s="56"/>
      <c r="Z18" s="56"/>
      <c r="AA18" s="56"/>
      <c r="AB18" s="56"/>
      <c r="AC18" s="56"/>
      <c r="AD18" s="60">
        <f t="shared" si="7"/>
        <v>0</v>
      </c>
      <c r="AE18" s="56"/>
      <c r="AF18" s="56"/>
      <c r="AG18" s="56"/>
      <c r="AH18" s="56"/>
      <c r="AI18" s="60">
        <f t="shared" si="8"/>
        <v>0</v>
      </c>
      <c r="AJ18" s="56"/>
      <c r="AK18" s="56"/>
      <c r="AL18" s="56"/>
      <c r="AM18" s="56"/>
      <c r="AN18" s="56"/>
      <c r="AO18" s="56"/>
      <c r="AP18" s="56"/>
      <c r="AQ18" s="56"/>
      <c r="AR18" s="60">
        <f t="shared" si="9"/>
        <v>0</v>
      </c>
      <c r="AS18" s="56"/>
      <c r="AT18" s="56"/>
      <c r="AU18" s="56"/>
      <c r="AV18" s="56"/>
      <c r="AW18" s="60">
        <f t="shared" si="10"/>
        <v>0</v>
      </c>
      <c r="AX18" s="56"/>
      <c r="AY18" s="56"/>
      <c r="AZ18" s="56"/>
      <c r="BA18" s="56"/>
      <c r="BB18" s="56"/>
      <c r="BC18" s="56"/>
      <c r="BD18" s="56"/>
      <c r="BE18" s="56"/>
      <c r="BF18" s="60">
        <f t="shared" si="1"/>
        <v>0</v>
      </c>
      <c r="BG18" s="56"/>
      <c r="BH18" s="56"/>
      <c r="BI18" s="56"/>
      <c r="BJ18" s="56"/>
      <c r="BK18" s="60">
        <f t="shared" si="2"/>
        <v>0</v>
      </c>
      <c r="BL18" s="56"/>
      <c r="BM18" s="23" t="s">
        <v>151</v>
      </c>
      <c r="BN18" s="23"/>
      <c r="BO18" s="23"/>
      <c r="BP18" s="23"/>
      <c r="BQ18" s="23"/>
      <c r="BR18" s="23"/>
      <c r="BS18" s="58"/>
      <c r="BT18" s="142"/>
      <c r="BU18" s="59"/>
      <c r="BV18" s="58"/>
      <c r="BW18" s="58"/>
      <c r="BX18" s="58"/>
      <c r="BY18" s="58"/>
      <c r="BZ18" s="58"/>
      <c r="CA18" s="58"/>
      <c r="CB18" s="69">
        <f t="shared" si="11"/>
        <v>0</v>
      </c>
      <c r="CC18" s="141"/>
      <c r="CD18" s="141"/>
      <c r="CE18" s="58"/>
      <c r="CF18" s="58"/>
      <c r="CG18" s="58"/>
      <c r="CH18" s="58"/>
      <c r="CI18" s="58"/>
      <c r="CJ18" s="58"/>
      <c r="CK18" s="69">
        <f t="shared" si="3"/>
        <v>0</v>
      </c>
      <c r="CL18" s="23" t="s">
        <v>151</v>
      </c>
      <c r="CM18" s="23"/>
      <c r="CN18" s="23"/>
      <c r="CO18" s="23"/>
      <c r="CP18" s="23"/>
      <c r="CQ18" s="23"/>
      <c r="CR18" s="58"/>
      <c r="CS18" s="141"/>
      <c r="CT18" s="59"/>
      <c r="CU18" s="58"/>
      <c r="CV18" s="58"/>
      <c r="CW18" s="58"/>
      <c r="CX18" s="58"/>
      <c r="CY18" s="58"/>
      <c r="CZ18" s="58"/>
      <c r="DA18" s="69">
        <f t="shared" si="4"/>
        <v>0</v>
      </c>
      <c r="DB18" s="23"/>
      <c r="DC18" s="23"/>
      <c r="DD18" s="58"/>
      <c r="DE18" s="58"/>
      <c r="DF18" s="58"/>
      <c r="DG18" s="58"/>
      <c r="DH18" s="58"/>
      <c r="DI18" s="58"/>
      <c r="DJ18" s="69">
        <f t="shared" si="5"/>
        <v>0</v>
      </c>
      <c r="DK18" s="23" t="s">
        <v>151</v>
      </c>
      <c r="DL18" s="56"/>
      <c r="DM18" s="56"/>
      <c r="DN18" s="56"/>
      <c r="DO18" s="60">
        <f t="shared" si="6"/>
        <v>0</v>
      </c>
      <c r="DP18" s="23" t="s">
        <v>151</v>
      </c>
      <c r="DQ18" s="58"/>
      <c r="DR18" s="58"/>
      <c r="DS18" s="58"/>
      <c r="DT18" s="23" t="s">
        <v>151</v>
      </c>
      <c r="DU18" s="58"/>
      <c r="DV18" s="23" t="s">
        <v>151</v>
      </c>
      <c r="DW18" s="23" t="s">
        <v>151</v>
      </c>
      <c r="DX18" s="58"/>
      <c r="DY18" s="23" t="s">
        <v>151</v>
      </c>
      <c r="DZ18" s="23" t="s">
        <v>151</v>
      </c>
      <c r="EA18" s="57"/>
      <c r="EB18" s="58"/>
      <c r="EC18" s="58"/>
      <c r="ED18" s="23"/>
      <c r="EE18" s="58"/>
      <c r="EF18" s="58"/>
      <c r="EG18" s="58"/>
    </row>
    <row r="19" spans="2:137" s="134" customFormat="1">
      <c r="B19" s="139"/>
      <c r="C19" s="23"/>
      <c r="D19" s="23" t="s">
        <v>151</v>
      </c>
      <c r="E19" s="23" t="s">
        <v>151</v>
      </c>
      <c r="F19" s="23" t="s">
        <v>151</v>
      </c>
      <c r="G19" s="23" t="s">
        <v>151</v>
      </c>
      <c r="H19" s="23" t="s">
        <v>151</v>
      </c>
      <c r="I19" s="59"/>
      <c r="J19" s="59"/>
      <c r="K19" s="59"/>
      <c r="L19" s="59"/>
      <c r="M19" s="185"/>
      <c r="N19" s="23" t="s">
        <v>151</v>
      </c>
      <c r="O19" s="23" t="s">
        <v>151</v>
      </c>
      <c r="P19" s="23" t="s">
        <v>151</v>
      </c>
      <c r="Q19" s="57"/>
      <c r="R19" s="140"/>
      <c r="S19" s="140"/>
      <c r="T19" s="140"/>
      <c r="U19" s="140"/>
      <c r="V19" s="140"/>
      <c r="W19" s="56"/>
      <c r="X19" s="56"/>
      <c r="Y19" s="56"/>
      <c r="Z19" s="56"/>
      <c r="AA19" s="56"/>
      <c r="AB19" s="56"/>
      <c r="AC19" s="56"/>
      <c r="AD19" s="60">
        <f t="shared" si="7"/>
        <v>0</v>
      </c>
      <c r="AE19" s="56"/>
      <c r="AF19" s="56"/>
      <c r="AG19" s="56"/>
      <c r="AH19" s="56"/>
      <c r="AI19" s="60">
        <f t="shared" si="8"/>
        <v>0</v>
      </c>
      <c r="AJ19" s="56"/>
      <c r="AK19" s="56"/>
      <c r="AL19" s="56"/>
      <c r="AM19" s="56"/>
      <c r="AN19" s="56"/>
      <c r="AO19" s="56"/>
      <c r="AP19" s="56"/>
      <c r="AQ19" s="56"/>
      <c r="AR19" s="60">
        <f t="shared" si="9"/>
        <v>0</v>
      </c>
      <c r="AS19" s="56"/>
      <c r="AT19" s="56"/>
      <c r="AU19" s="56"/>
      <c r="AV19" s="56"/>
      <c r="AW19" s="60">
        <f t="shared" si="10"/>
        <v>0</v>
      </c>
      <c r="AX19" s="56"/>
      <c r="AY19" s="56"/>
      <c r="AZ19" s="56"/>
      <c r="BA19" s="56"/>
      <c r="BB19" s="56"/>
      <c r="BC19" s="56"/>
      <c r="BD19" s="56"/>
      <c r="BE19" s="56"/>
      <c r="BF19" s="60">
        <f t="shared" si="1"/>
        <v>0</v>
      </c>
      <c r="BG19" s="56"/>
      <c r="BH19" s="56"/>
      <c r="BI19" s="56"/>
      <c r="BJ19" s="56"/>
      <c r="BK19" s="60">
        <f t="shared" si="2"/>
        <v>0</v>
      </c>
      <c r="BL19" s="56"/>
      <c r="BM19" s="23" t="s">
        <v>151</v>
      </c>
      <c r="BN19" s="23"/>
      <c r="BO19" s="23"/>
      <c r="BP19" s="23"/>
      <c r="BQ19" s="23"/>
      <c r="BR19" s="23"/>
      <c r="BS19" s="58"/>
      <c r="BT19" s="142"/>
      <c r="BU19" s="59"/>
      <c r="BV19" s="58"/>
      <c r="BW19" s="58"/>
      <c r="BX19" s="58"/>
      <c r="BY19" s="58"/>
      <c r="BZ19" s="58"/>
      <c r="CA19" s="58"/>
      <c r="CB19" s="69">
        <f t="shared" si="11"/>
        <v>0</v>
      </c>
      <c r="CC19" s="141"/>
      <c r="CD19" s="141"/>
      <c r="CE19" s="58"/>
      <c r="CF19" s="58"/>
      <c r="CG19" s="58"/>
      <c r="CH19" s="58"/>
      <c r="CI19" s="58"/>
      <c r="CJ19" s="58"/>
      <c r="CK19" s="69">
        <f t="shared" si="3"/>
        <v>0</v>
      </c>
      <c r="CL19" s="23" t="s">
        <v>151</v>
      </c>
      <c r="CM19" s="23"/>
      <c r="CN19" s="23"/>
      <c r="CO19" s="23"/>
      <c r="CP19" s="23"/>
      <c r="CQ19" s="23"/>
      <c r="CR19" s="58"/>
      <c r="CS19" s="141"/>
      <c r="CT19" s="59"/>
      <c r="CU19" s="58"/>
      <c r="CV19" s="58"/>
      <c r="CW19" s="58"/>
      <c r="CX19" s="58"/>
      <c r="CY19" s="58"/>
      <c r="CZ19" s="58"/>
      <c r="DA19" s="69">
        <f t="shared" si="4"/>
        <v>0</v>
      </c>
      <c r="DB19" s="23"/>
      <c r="DC19" s="23"/>
      <c r="DD19" s="58"/>
      <c r="DE19" s="58"/>
      <c r="DF19" s="58"/>
      <c r="DG19" s="58"/>
      <c r="DH19" s="58"/>
      <c r="DI19" s="58"/>
      <c r="DJ19" s="69">
        <f t="shared" si="5"/>
        <v>0</v>
      </c>
      <c r="DK19" s="23" t="s">
        <v>151</v>
      </c>
      <c r="DL19" s="56"/>
      <c r="DM19" s="56"/>
      <c r="DN19" s="56"/>
      <c r="DO19" s="60">
        <f t="shared" si="6"/>
        <v>0</v>
      </c>
      <c r="DP19" s="23" t="s">
        <v>151</v>
      </c>
      <c r="DQ19" s="58"/>
      <c r="DR19" s="58"/>
      <c r="DS19" s="58"/>
      <c r="DT19" s="23" t="s">
        <v>151</v>
      </c>
      <c r="DU19" s="58"/>
      <c r="DV19" s="23" t="s">
        <v>151</v>
      </c>
      <c r="DW19" s="23" t="s">
        <v>151</v>
      </c>
      <c r="DX19" s="58"/>
      <c r="DY19" s="23" t="s">
        <v>151</v>
      </c>
      <c r="DZ19" s="23" t="s">
        <v>151</v>
      </c>
      <c r="EA19" s="57"/>
      <c r="EB19" s="58"/>
      <c r="EC19" s="58"/>
      <c r="ED19" s="23"/>
      <c r="EE19" s="58"/>
      <c r="EF19" s="58"/>
      <c r="EG19" s="58"/>
    </row>
    <row r="20" spans="2:137" s="134" customFormat="1">
      <c r="B20" s="139"/>
      <c r="C20" s="23"/>
      <c r="D20" s="23" t="s">
        <v>151</v>
      </c>
      <c r="E20" s="23" t="s">
        <v>151</v>
      </c>
      <c r="F20" s="23" t="s">
        <v>151</v>
      </c>
      <c r="G20" s="23" t="s">
        <v>151</v>
      </c>
      <c r="H20" s="23" t="s">
        <v>151</v>
      </c>
      <c r="I20" s="59"/>
      <c r="J20" s="59"/>
      <c r="K20" s="59"/>
      <c r="L20" s="59"/>
      <c r="M20" s="185"/>
      <c r="N20" s="23" t="s">
        <v>151</v>
      </c>
      <c r="O20" s="23" t="s">
        <v>151</v>
      </c>
      <c r="P20" s="23" t="s">
        <v>151</v>
      </c>
      <c r="Q20" s="57"/>
      <c r="R20" s="140"/>
      <c r="S20" s="140"/>
      <c r="T20" s="140"/>
      <c r="U20" s="140"/>
      <c r="V20" s="140"/>
      <c r="W20" s="56"/>
      <c r="X20" s="56"/>
      <c r="Y20" s="56"/>
      <c r="Z20" s="56"/>
      <c r="AA20" s="56"/>
      <c r="AB20" s="56"/>
      <c r="AC20" s="56"/>
      <c r="AD20" s="60">
        <f t="shared" si="7"/>
        <v>0</v>
      </c>
      <c r="AE20" s="56"/>
      <c r="AF20" s="56"/>
      <c r="AG20" s="56"/>
      <c r="AH20" s="56"/>
      <c r="AI20" s="60">
        <f t="shared" si="8"/>
        <v>0</v>
      </c>
      <c r="AJ20" s="56"/>
      <c r="AK20" s="56"/>
      <c r="AL20" s="56"/>
      <c r="AM20" s="56"/>
      <c r="AN20" s="56"/>
      <c r="AO20" s="56"/>
      <c r="AP20" s="56"/>
      <c r="AQ20" s="56"/>
      <c r="AR20" s="60">
        <f t="shared" si="9"/>
        <v>0</v>
      </c>
      <c r="AS20" s="56"/>
      <c r="AT20" s="56"/>
      <c r="AU20" s="56"/>
      <c r="AV20" s="56"/>
      <c r="AW20" s="60">
        <f t="shared" si="10"/>
        <v>0</v>
      </c>
      <c r="AX20" s="56"/>
      <c r="AY20" s="56"/>
      <c r="AZ20" s="56"/>
      <c r="BA20" s="56"/>
      <c r="BB20" s="56"/>
      <c r="BC20" s="56"/>
      <c r="BD20" s="56"/>
      <c r="BE20" s="56"/>
      <c r="BF20" s="60">
        <f t="shared" si="1"/>
        <v>0</v>
      </c>
      <c r="BG20" s="56"/>
      <c r="BH20" s="56"/>
      <c r="BI20" s="56"/>
      <c r="BJ20" s="56"/>
      <c r="BK20" s="60">
        <f t="shared" si="2"/>
        <v>0</v>
      </c>
      <c r="BL20" s="56"/>
      <c r="BM20" s="23" t="s">
        <v>151</v>
      </c>
      <c r="BN20" s="23"/>
      <c r="BO20" s="23"/>
      <c r="BP20" s="23"/>
      <c r="BQ20" s="23"/>
      <c r="BR20" s="23"/>
      <c r="BS20" s="58"/>
      <c r="BT20" s="142"/>
      <c r="BU20" s="59"/>
      <c r="BV20" s="58"/>
      <c r="BW20" s="58"/>
      <c r="BX20" s="58"/>
      <c r="BY20" s="58"/>
      <c r="BZ20" s="58"/>
      <c r="CA20" s="58"/>
      <c r="CB20" s="69">
        <f t="shared" si="11"/>
        <v>0</v>
      </c>
      <c r="CC20" s="141"/>
      <c r="CD20" s="141"/>
      <c r="CE20" s="58"/>
      <c r="CF20" s="58"/>
      <c r="CG20" s="58"/>
      <c r="CH20" s="58"/>
      <c r="CI20" s="58"/>
      <c r="CJ20" s="58"/>
      <c r="CK20" s="69">
        <f t="shared" si="3"/>
        <v>0</v>
      </c>
      <c r="CL20" s="23" t="s">
        <v>151</v>
      </c>
      <c r="CM20" s="23"/>
      <c r="CN20" s="23"/>
      <c r="CO20" s="23"/>
      <c r="CP20" s="23"/>
      <c r="CQ20" s="23"/>
      <c r="CR20" s="58"/>
      <c r="CS20" s="141"/>
      <c r="CT20" s="59"/>
      <c r="CU20" s="58"/>
      <c r="CV20" s="58"/>
      <c r="CW20" s="58"/>
      <c r="CX20" s="58"/>
      <c r="CY20" s="58"/>
      <c r="CZ20" s="58"/>
      <c r="DA20" s="69">
        <f t="shared" si="4"/>
        <v>0</v>
      </c>
      <c r="DB20" s="23"/>
      <c r="DC20" s="23"/>
      <c r="DD20" s="58"/>
      <c r="DE20" s="58"/>
      <c r="DF20" s="58"/>
      <c r="DG20" s="58"/>
      <c r="DH20" s="58"/>
      <c r="DI20" s="58"/>
      <c r="DJ20" s="69">
        <f t="shared" si="5"/>
        <v>0</v>
      </c>
      <c r="DK20" s="23" t="s">
        <v>151</v>
      </c>
      <c r="DL20" s="56"/>
      <c r="DM20" s="56"/>
      <c r="DN20" s="56"/>
      <c r="DO20" s="60">
        <f t="shared" si="6"/>
        <v>0</v>
      </c>
      <c r="DP20" s="23" t="s">
        <v>151</v>
      </c>
      <c r="DQ20" s="58"/>
      <c r="DR20" s="58"/>
      <c r="DS20" s="58"/>
      <c r="DT20" s="23" t="s">
        <v>151</v>
      </c>
      <c r="DU20" s="58"/>
      <c r="DV20" s="23" t="s">
        <v>151</v>
      </c>
      <c r="DW20" s="23" t="s">
        <v>151</v>
      </c>
      <c r="DX20" s="58"/>
      <c r="DY20" s="23" t="s">
        <v>151</v>
      </c>
      <c r="DZ20" s="23" t="s">
        <v>151</v>
      </c>
      <c r="EA20" s="57"/>
      <c r="EB20" s="58"/>
      <c r="EC20" s="58"/>
      <c r="ED20" s="23"/>
      <c r="EE20" s="58"/>
      <c r="EF20" s="58"/>
      <c r="EG20" s="58"/>
    </row>
    <row r="21" spans="2:137" s="134" customFormat="1">
      <c r="B21" s="139"/>
      <c r="C21" s="23"/>
      <c r="D21" s="23" t="s">
        <v>151</v>
      </c>
      <c r="E21" s="23" t="s">
        <v>151</v>
      </c>
      <c r="F21" s="23" t="s">
        <v>151</v>
      </c>
      <c r="G21" s="23" t="s">
        <v>151</v>
      </c>
      <c r="H21" s="23" t="s">
        <v>151</v>
      </c>
      <c r="I21" s="59"/>
      <c r="J21" s="59"/>
      <c r="K21" s="59"/>
      <c r="L21" s="59"/>
      <c r="M21" s="185"/>
      <c r="N21" s="23" t="s">
        <v>151</v>
      </c>
      <c r="O21" s="23" t="s">
        <v>151</v>
      </c>
      <c r="P21" s="23" t="s">
        <v>151</v>
      </c>
      <c r="Q21" s="57"/>
      <c r="R21" s="140"/>
      <c r="S21" s="140"/>
      <c r="T21" s="140"/>
      <c r="U21" s="140"/>
      <c r="V21" s="140"/>
      <c r="W21" s="56"/>
      <c r="X21" s="56"/>
      <c r="Y21" s="56"/>
      <c r="Z21" s="56"/>
      <c r="AA21" s="56"/>
      <c r="AB21" s="56"/>
      <c r="AC21" s="56"/>
      <c r="AD21" s="60">
        <f t="shared" si="7"/>
        <v>0</v>
      </c>
      <c r="AE21" s="56"/>
      <c r="AF21" s="56"/>
      <c r="AG21" s="56"/>
      <c r="AH21" s="56"/>
      <c r="AI21" s="60">
        <f t="shared" si="8"/>
        <v>0</v>
      </c>
      <c r="AJ21" s="56"/>
      <c r="AK21" s="56"/>
      <c r="AL21" s="56"/>
      <c r="AM21" s="56"/>
      <c r="AN21" s="56"/>
      <c r="AO21" s="56"/>
      <c r="AP21" s="56"/>
      <c r="AQ21" s="56"/>
      <c r="AR21" s="60">
        <f t="shared" si="9"/>
        <v>0</v>
      </c>
      <c r="AS21" s="56"/>
      <c r="AT21" s="56"/>
      <c r="AU21" s="56"/>
      <c r="AV21" s="56"/>
      <c r="AW21" s="60">
        <f t="shared" si="10"/>
        <v>0</v>
      </c>
      <c r="AX21" s="56"/>
      <c r="AY21" s="56"/>
      <c r="AZ21" s="56"/>
      <c r="BA21" s="56"/>
      <c r="BB21" s="56"/>
      <c r="BC21" s="56"/>
      <c r="BD21" s="56"/>
      <c r="BE21" s="56"/>
      <c r="BF21" s="60">
        <f t="shared" si="1"/>
        <v>0</v>
      </c>
      <c r="BG21" s="56"/>
      <c r="BH21" s="56"/>
      <c r="BI21" s="56"/>
      <c r="BJ21" s="56"/>
      <c r="BK21" s="60">
        <f t="shared" si="2"/>
        <v>0</v>
      </c>
      <c r="BL21" s="56"/>
      <c r="BM21" s="23" t="s">
        <v>151</v>
      </c>
      <c r="BN21" s="23"/>
      <c r="BO21" s="23"/>
      <c r="BP21" s="23"/>
      <c r="BQ21" s="23"/>
      <c r="BR21" s="23"/>
      <c r="BS21" s="58"/>
      <c r="BT21" s="142"/>
      <c r="BU21" s="59"/>
      <c r="BV21" s="58"/>
      <c r="BW21" s="58"/>
      <c r="BX21" s="58"/>
      <c r="BY21" s="58"/>
      <c r="BZ21" s="58"/>
      <c r="CA21" s="58"/>
      <c r="CB21" s="69">
        <f t="shared" si="11"/>
        <v>0</v>
      </c>
      <c r="CC21" s="141"/>
      <c r="CD21" s="141"/>
      <c r="CE21" s="58"/>
      <c r="CF21" s="58"/>
      <c r="CG21" s="58"/>
      <c r="CH21" s="58"/>
      <c r="CI21" s="58"/>
      <c r="CJ21" s="58"/>
      <c r="CK21" s="69">
        <f t="shared" si="3"/>
        <v>0</v>
      </c>
      <c r="CL21" s="23" t="s">
        <v>151</v>
      </c>
      <c r="CM21" s="23"/>
      <c r="CN21" s="23"/>
      <c r="CO21" s="23"/>
      <c r="CP21" s="23"/>
      <c r="CQ21" s="23"/>
      <c r="CR21" s="58"/>
      <c r="CS21" s="141"/>
      <c r="CT21" s="59"/>
      <c r="CU21" s="58"/>
      <c r="CV21" s="58"/>
      <c r="CW21" s="58"/>
      <c r="CX21" s="58"/>
      <c r="CY21" s="58"/>
      <c r="CZ21" s="58"/>
      <c r="DA21" s="69">
        <f t="shared" si="4"/>
        <v>0</v>
      </c>
      <c r="DB21" s="23"/>
      <c r="DC21" s="23"/>
      <c r="DD21" s="58"/>
      <c r="DE21" s="58"/>
      <c r="DF21" s="58"/>
      <c r="DG21" s="58"/>
      <c r="DH21" s="58"/>
      <c r="DI21" s="58"/>
      <c r="DJ21" s="69">
        <f t="shared" si="5"/>
        <v>0</v>
      </c>
      <c r="DK21" s="23" t="s">
        <v>151</v>
      </c>
      <c r="DL21" s="56"/>
      <c r="DM21" s="56"/>
      <c r="DN21" s="56"/>
      <c r="DO21" s="60">
        <f t="shared" si="6"/>
        <v>0</v>
      </c>
      <c r="DP21" s="23" t="s">
        <v>151</v>
      </c>
      <c r="DQ21" s="58"/>
      <c r="DR21" s="58"/>
      <c r="DS21" s="58"/>
      <c r="DT21" s="23" t="s">
        <v>151</v>
      </c>
      <c r="DU21" s="58"/>
      <c r="DV21" s="23" t="s">
        <v>151</v>
      </c>
      <c r="DW21" s="23" t="s">
        <v>151</v>
      </c>
      <c r="DX21" s="58"/>
      <c r="DY21" s="23" t="s">
        <v>151</v>
      </c>
      <c r="DZ21" s="23" t="s">
        <v>151</v>
      </c>
      <c r="EA21" s="57"/>
      <c r="EB21" s="58"/>
      <c r="EC21" s="58"/>
      <c r="ED21" s="23"/>
      <c r="EE21" s="58"/>
      <c r="EF21" s="58"/>
      <c r="EG21" s="58"/>
    </row>
    <row r="22" spans="2:137" s="134" customFormat="1">
      <c r="B22" s="139"/>
      <c r="C22" s="23"/>
      <c r="D22" s="23" t="s">
        <v>151</v>
      </c>
      <c r="E22" s="23" t="s">
        <v>151</v>
      </c>
      <c r="F22" s="23" t="s">
        <v>151</v>
      </c>
      <c r="G22" s="23" t="s">
        <v>151</v>
      </c>
      <c r="H22" s="23" t="s">
        <v>151</v>
      </c>
      <c r="I22" s="59"/>
      <c r="J22" s="59"/>
      <c r="K22" s="59"/>
      <c r="L22" s="59"/>
      <c r="M22" s="185"/>
      <c r="N22" s="23" t="s">
        <v>151</v>
      </c>
      <c r="O22" s="23" t="s">
        <v>151</v>
      </c>
      <c r="P22" s="23" t="s">
        <v>151</v>
      </c>
      <c r="Q22" s="57"/>
      <c r="R22" s="140"/>
      <c r="S22" s="140"/>
      <c r="T22" s="140"/>
      <c r="U22" s="140"/>
      <c r="V22" s="140"/>
      <c r="W22" s="56"/>
      <c r="X22" s="56"/>
      <c r="Y22" s="56"/>
      <c r="Z22" s="56"/>
      <c r="AA22" s="56"/>
      <c r="AB22" s="56"/>
      <c r="AC22" s="56"/>
      <c r="AD22" s="60">
        <f t="shared" si="7"/>
        <v>0</v>
      </c>
      <c r="AE22" s="56"/>
      <c r="AF22" s="56"/>
      <c r="AG22" s="56"/>
      <c r="AH22" s="56"/>
      <c r="AI22" s="60">
        <f t="shared" si="8"/>
        <v>0</v>
      </c>
      <c r="AJ22" s="56"/>
      <c r="AK22" s="56"/>
      <c r="AL22" s="56"/>
      <c r="AM22" s="56"/>
      <c r="AN22" s="56"/>
      <c r="AO22" s="56"/>
      <c r="AP22" s="56"/>
      <c r="AQ22" s="56"/>
      <c r="AR22" s="60">
        <f t="shared" si="9"/>
        <v>0</v>
      </c>
      <c r="AS22" s="56"/>
      <c r="AT22" s="56"/>
      <c r="AU22" s="56"/>
      <c r="AV22" s="56"/>
      <c r="AW22" s="60">
        <f t="shared" si="10"/>
        <v>0</v>
      </c>
      <c r="AX22" s="56"/>
      <c r="AY22" s="56"/>
      <c r="AZ22" s="56"/>
      <c r="BA22" s="56"/>
      <c r="BB22" s="56"/>
      <c r="BC22" s="56"/>
      <c r="BD22" s="56"/>
      <c r="BE22" s="56"/>
      <c r="BF22" s="60">
        <f t="shared" si="1"/>
        <v>0</v>
      </c>
      <c r="BG22" s="56"/>
      <c r="BH22" s="56"/>
      <c r="BI22" s="56"/>
      <c r="BJ22" s="56"/>
      <c r="BK22" s="60">
        <f t="shared" si="2"/>
        <v>0</v>
      </c>
      <c r="BL22" s="56"/>
      <c r="BM22" s="23" t="s">
        <v>151</v>
      </c>
      <c r="BN22" s="23"/>
      <c r="BO22" s="23"/>
      <c r="BP22" s="23"/>
      <c r="BQ22" s="23"/>
      <c r="BR22" s="23"/>
      <c r="BS22" s="58"/>
      <c r="BT22" s="142"/>
      <c r="BU22" s="59"/>
      <c r="BV22" s="58"/>
      <c r="BW22" s="58"/>
      <c r="BX22" s="58"/>
      <c r="BY22" s="58"/>
      <c r="BZ22" s="58"/>
      <c r="CA22" s="58"/>
      <c r="CB22" s="69">
        <f t="shared" si="11"/>
        <v>0</v>
      </c>
      <c r="CC22" s="141"/>
      <c r="CD22" s="141"/>
      <c r="CE22" s="58"/>
      <c r="CF22" s="58"/>
      <c r="CG22" s="58"/>
      <c r="CH22" s="58"/>
      <c r="CI22" s="58"/>
      <c r="CJ22" s="58"/>
      <c r="CK22" s="69">
        <f t="shared" si="3"/>
        <v>0</v>
      </c>
      <c r="CL22" s="23" t="s">
        <v>151</v>
      </c>
      <c r="CM22" s="23"/>
      <c r="CN22" s="23"/>
      <c r="CO22" s="23"/>
      <c r="CP22" s="23"/>
      <c r="CQ22" s="23"/>
      <c r="CR22" s="58"/>
      <c r="CS22" s="141"/>
      <c r="CT22" s="59"/>
      <c r="CU22" s="58"/>
      <c r="CV22" s="58"/>
      <c r="CW22" s="58"/>
      <c r="CX22" s="58"/>
      <c r="CY22" s="58"/>
      <c r="CZ22" s="58"/>
      <c r="DA22" s="69">
        <f t="shared" si="4"/>
        <v>0</v>
      </c>
      <c r="DB22" s="23"/>
      <c r="DC22" s="23"/>
      <c r="DD22" s="58"/>
      <c r="DE22" s="58"/>
      <c r="DF22" s="58"/>
      <c r="DG22" s="58"/>
      <c r="DH22" s="58"/>
      <c r="DI22" s="58"/>
      <c r="DJ22" s="69">
        <f t="shared" si="5"/>
        <v>0</v>
      </c>
      <c r="DK22" s="23" t="s">
        <v>151</v>
      </c>
      <c r="DL22" s="56"/>
      <c r="DM22" s="56"/>
      <c r="DN22" s="56"/>
      <c r="DO22" s="60">
        <f t="shared" si="6"/>
        <v>0</v>
      </c>
      <c r="DP22" s="23" t="s">
        <v>151</v>
      </c>
      <c r="DQ22" s="58"/>
      <c r="DR22" s="58"/>
      <c r="DS22" s="58"/>
      <c r="DT22" s="23" t="s">
        <v>151</v>
      </c>
      <c r="DU22" s="58"/>
      <c r="DV22" s="23" t="s">
        <v>151</v>
      </c>
      <c r="DW22" s="23" t="s">
        <v>151</v>
      </c>
      <c r="DX22" s="58"/>
      <c r="DY22" s="23" t="s">
        <v>151</v>
      </c>
      <c r="DZ22" s="23" t="s">
        <v>151</v>
      </c>
      <c r="EA22" s="57"/>
      <c r="EB22" s="58"/>
      <c r="EC22" s="58"/>
      <c r="ED22" s="23"/>
      <c r="EE22" s="58"/>
      <c r="EF22" s="58"/>
      <c r="EG22" s="58"/>
    </row>
    <row r="23" spans="2:137" s="134" customFormat="1">
      <c r="I23" s="143"/>
      <c r="J23" s="143"/>
      <c r="K23" s="143"/>
      <c r="L23" s="143"/>
      <c r="M23" s="186"/>
    </row>
    <row r="24" spans="2:137" s="134" customFormat="1">
      <c r="I24" s="143"/>
      <c r="J24" s="143"/>
      <c r="K24" s="143"/>
      <c r="L24" s="143"/>
      <c r="M24" s="186"/>
    </row>
    <row r="25" spans="2:137" s="134" customFormat="1">
      <c r="I25" s="143"/>
      <c r="J25" s="143"/>
      <c r="K25" s="143"/>
      <c r="L25" s="143"/>
      <c r="M25" s="186"/>
    </row>
    <row r="26" spans="2:137" s="134" customFormat="1">
      <c r="I26" s="143"/>
      <c r="J26" s="143"/>
      <c r="K26" s="143"/>
      <c r="L26" s="143"/>
      <c r="M26" s="186"/>
    </row>
    <row r="27" spans="2:137" s="134" customFormat="1">
      <c r="I27" s="143"/>
      <c r="J27" s="143"/>
      <c r="K27" s="143"/>
      <c r="L27" s="143"/>
      <c r="M27" s="186"/>
    </row>
    <row r="28" spans="2:137" s="134" customFormat="1">
      <c r="I28" s="143"/>
      <c r="J28" s="143"/>
      <c r="K28" s="143"/>
      <c r="L28" s="143"/>
      <c r="M28" s="186"/>
    </row>
    <row r="29" spans="2:137" s="134" customFormat="1">
      <c r="I29" s="143"/>
      <c r="J29" s="143"/>
      <c r="K29" s="143"/>
      <c r="L29" s="143"/>
      <c r="M29" s="186"/>
    </row>
    <row r="30" spans="2:137" s="134" customFormat="1">
      <c r="I30" s="143"/>
      <c r="J30" s="143"/>
      <c r="K30" s="143"/>
      <c r="L30" s="143"/>
      <c r="M30" s="186"/>
    </row>
    <row r="31" spans="2:137" s="134" customFormat="1">
      <c r="I31" s="143"/>
      <c r="J31" s="143"/>
      <c r="K31" s="143"/>
      <c r="L31" s="143"/>
      <c r="M31" s="186"/>
    </row>
    <row r="32" spans="2:137" s="134" customFormat="1">
      <c r="I32" s="143"/>
      <c r="J32" s="143"/>
      <c r="K32" s="143"/>
      <c r="L32" s="143"/>
      <c r="M32" s="186"/>
    </row>
    <row r="33" spans="9:13" s="134" customFormat="1">
      <c r="I33" s="143"/>
      <c r="J33" s="143"/>
      <c r="K33" s="143"/>
      <c r="L33" s="143"/>
      <c r="M33" s="186"/>
    </row>
    <row r="34" spans="9:13" s="134" customFormat="1">
      <c r="I34" s="143"/>
      <c r="J34" s="143"/>
      <c r="K34" s="143"/>
      <c r="L34" s="143"/>
      <c r="M34" s="186"/>
    </row>
    <row r="35" spans="9:13" s="134" customFormat="1">
      <c r="I35" s="143"/>
      <c r="J35" s="143"/>
      <c r="K35" s="143"/>
      <c r="L35" s="143"/>
      <c r="M35" s="186"/>
    </row>
    <row r="36" spans="9:13" s="134" customFormat="1">
      <c r="I36" s="143"/>
      <c r="J36" s="143"/>
      <c r="K36" s="143"/>
      <c r="L36" s="143"/>
      <c r="M36" s="186"/>
    </row>
    <row r="37" spans="9:13" s="134" customFormat="1">
      <c r="I37" s="143"/>
      <c r="J37" s="143"/>
      <c r="K37" s="143"/>
      <c r="L37" s="143"/>
      <c r="M37" s="186"/>
    </row>
    <row r="38" spans="9:13" s="134" customFormat="1">
      <c r="I38" s="143"/>
      <c r="J38" s="143"/>
      <c r="K38" s="143"/>
      <c r="L38" s="143"/>
      <c r="M38" s="186"/>
    </row>
    <row r="39" spans="9:13" s="134" customFormat="1">
      <c r="I39" s="143"/>
      <c r="J39" s="143"/>
      <c r="K39" s="143"/>
      <c r="L39" s="143"/>
      <c r="M39" s="186"/>
    </row>
    <row r="40" spans="9:13" s="134" customFormat="1">
      <c r="I40" s="143"/>
      <c r="J40" s="143"/>
      <c r="K40" s="143"/>
      <c r="L40" s="143"/>
      <c r="M40" s="186"/>
    </row>
    <row r="41" spans="9:13" s="134" customFormat="1">
      <c r="I41" s="143"/>
      <c r="J41" s="143"/>
      <c r="K41" s="143"/>
      <c r="L41" s="143"/>
      <c r="M41" s="186"/>
    </row>
    <row r="42" spans="9:13" s="134" customFormat="1">
      <c r="I42" s="143"/>
      <c r="J42" s="143"/>
      <c r="K42" s="143"/>
      <c r="L42" s="143"/>
      <c r="M42" s="186"/>
    </row>
    <row r="43" spans="9:13" s="134" customFormat="1">
      <c r="I43" s="143"/>
      <c r="J43" s="143"/>
      <c r="K43" s="143"/>
      <c r="L43" s="143"/>
      <c r="M43" s="186"/>
    </row>
    <row r="44" spans="9:13" s="134" customFormat="1">
      <c r="I44" s="143"/>
      <c r="J44" s="143"/>
      <c r="K44" s="143"/>
      <c r="L44" s="143"/>
      <c r="M44" s="186"/>
    </row>
    <row r="45" spans="9:13" s="134" customFormat="1">
      <c r="I45" s="143"/>
      <c r="J45" s="143"/>
      <c r="K45" s="143"/>
      <c r="L45" s="143"/>
      <c r="M45" s="186"/>
    </row>
    <row r="46" spans="9:13" s="134" customFormat="1">
      <c r="I46" s="143"/>
      <c r="J46" s="143"/>
      <c r="K46" s="143"/>
      <c r="L46" s="143"/>
      <c r="M46" s="186"/>
    </row>
    <row r="47" spans="9:13" s="134" customFormat="1">
      <c r="I47" s="143"/>
      <c r="J47" s="143"/>
      <c r="K47" s="143"/>
      <c r="L47" s="143"/>
      <c r="M47" s="186"/>
    </row>
    <row r="48" spans="9:13" s="134" customFormat="1">
      <c r="I48" s="143"/>
      <c r="J48" s="143"/>
      <c r="K48" s="143"/>
      <c r="L48" s="143"/>
      <c r="M48" s="186"/>
    </row>
    <row r="49" spans="9:13" s="134" customFormat="1">
      <c r="I49" s="143"/>
      <c r="J49" s="143"/>
      <c r="K49" s="143"/>
      <c r="L49" s="143"/>
      <c r="M49" s="186"/>
    </row>
    <row r="50" spans="9:13" s="134" customFormat="1">
      <c r="I50" s="143"/>
      <c r="J50" s="143"/>
      <c r="K50" s="143"/>
      <c r="L50" s="143"/>
      <c r="M50" s="186"/>
    </row>
    <row r="51" spans="9:13" s="134" customFormat="1">
      <c r="I51" s="143"/>
      <c r="J51" s="143"/>
      <c r="K51" s="143"/>
      <c r="L51" s="143"/>
      <c r="M51" s="186"/>
    </row>
    <row r="52" spans="9:13" s="134" customFormat="1">
      <c r="I52" s="143"/>
      <c r="J52" s="143"/>
      <c r="K52" s="143"/>
      <c r="L52" s="143"/>
      <c r="M52" s="186"/>
    </row>
    <row r="53" spans="9:13" s="134" customFormat="1">
      <c r="I53" s="143"/>
      <c r="J53" s="143"/>
      <c r="K53" s="143"/>
      <c r="L53" s="143"/>
      <c r="M53" s="186"/>
    </row>
    <row r="54" spans="9:13" s="134" customFormat="1">
      <c r="I54" s="143"/>
      <c r="J54" s="143"/>
      <c r="K54" s="143"/>
      <c r="L54" s="143"/>
      <c r="M54" s="186"/>
    </row>
    <row r="55" spans="9:13" s="134" customFormat="1">
      <c r="I55" s="143"/>
      <c r="J55" s="143"/>
      <c r="K55" s="143"/>
      <c r="L55" s="143"/>
      <c r="M55" s="186"/>
    </row>
    <row r="56" spans="9:13" s="134" customFormat="1">
      <c r="I56" s="143"/>
      <c r="J56" s="143"/>
      <c r="K56" s="143"/>
      <c r="L56" s="143"/>
      <c r="M56" s="186"/>
    </row>
    <row r="57" spans="9:13" s="134" customFormat="1">
      <c r="I57" s="143"/>
      <c r="J57" s="143"/>
      <c r="K57" s="143"/>
      <c r="L57" s="143"/>
      <c r="M57" s="186"/>
    </row>
    <row r="58" spans="9:13" s="134" customFormat="1">
      <c r="I58" s="143"/>
      <c r="J58" s="143"/>
      <c r="K58" s="143"/>
      <c r="L58" s="143"/>
      <c r="M58" s="186"/>
    </row>
    <row r="59" spans="9:13" s="134" customFormat="1">
      <c r="I59" s="143"/>
      <c r="J59" s="143"/>
      <c r="K59" s="143"/>
      <c r="L59" s="143"/>
      <c r="M59" s="186"/>
    </row>
    <row r="60" spans="9:13" s="134" customFormat="1">
      <c r="I60" s="143"/>
      <c r="J60" s="143"/>
      <c r="K60" s="143"/>
      <c r="L60" s="143"/>
      <c r="M60" s="186"/>
    </row>
    <row r="61" spans="9:13" s="134" customFormat="1">
      <c r="I61" s="143"/>
      <c r="J61" s="143"/>
      <c r="K61" s="143"/>
      <c r="L61" s="143"/>
      <c r="M61" s="186"/>
    </row>
    <row r="62" spans="9:13" s="134" customFormat="1">
      <c r="I62" s="143"/>
      <c r="J62" s="143"/>
      <c r="K62" s="143"/>
      <c r="L62" s="143"/>
      <c r="M62" s="186"/>
    </row>
    <row r="63" spans="9:13" s="134" customFormat="1">
      <c r="I63" s="143"/>
      <c r="J63" s="143"/>
      <c r="K63" s="143"/>
      <c r="L63" s="143"/>
      <c r="M63" s="186"/>
    </row>
    <row r="64" spans="9:13" s="134" customFormat="1">
      <c r="I64" s="143"/>
      <c r="J64" s="143"/>
      <c r="K64" s="143"/>
      <c r="L64" s="143"/>
      <c r="M64" s="186"/>
    </row>
    <row r="65" spans="9:13" s="134" customFormat="1">
      <c r="I65" s="143"/>
      <c r="J65" s="143"/>
      <c r="K65" s="143"/>
      <c r="L65" s="143"/>
      <c r="M65" s="186"/>
    </row>
    <row r="66" spans="9:13" s="134" customFormat="1">
      <c r="I66" s="143"/>
      <c r="J66" s="143"/>
      <c r="K66" s="143"/>
      <c r="L66" s="143"/>
      <c r="M66" s="186"/>
    </row>
    <row r="67" spans="9:13" s="134" customFormat="1">
      <c r="I67" s="143"/>
      <c r="J67" s="143"/>
      <c r="K67" s="143"/>
      <c r="L67" s="143"/>
      <c r="M67" s="186"/>
    </row>
    <row r="68" spans="9:13" s="134" customFormat="1">
      <c r="I68" s="143"/>
      <c r="J68" s="143"/>
      <c r="K68" s="143"/>
      <c r="L68" s="143"/>
      <c r="M68" s="186"/>
    </row>
    <row r="69" spans="9:13" s="134" customFormat="1">
      <c r="I69" s="143"/>
      <c r="J69" s="143"/>
      <c r="K69" s="143"/>
      <c r="L69" s="143"/>
      <c r="M69" s="186"/>
    </row>
    <row r="70" spans="9:13" s="134" customFormat="1">
      <c r="I70" s="143"/>
      <c r="J70" s="143"/>
      <c r="K70" s="143"/>
      <c r="L70" s="143"/>
      <c r="M70" s="186"/>
    </row>
    <row r="71" spans="9:13" s="134" customFormat="1">
      <c r="I71" s="143"/>
      <c r="J71" s="143"/>
      <c r="K71" s="143"/>
      <c r="L71" s="143"/>
      <c r="M71" s="186"/>
    </row>
    <row r="72" spans="9:13" s="134" customFormat="1">
      <c r="I72" s="143"/>
      <c r="J72" s="143"/>
      <c r="K72" s="143"/>
      <c r="L72" s="143"/>
      <c r="M72" s="186"/>
    </row>
    <row r="73" spans="9:13" s="134" customFormat="1">
      <c r="I73" s="143"/>
      <c r="J73" s="143"/>
      <c r="K73" s="143"/>
      <c r="L73" s="143"/>
      <c r="M73" s="186"/>
    </row>
    <row r="74" spans="9:13" s="134" customFormat="1">
      <c r="I74" s="143"/>
      <c r="J74" s="143"/>
      <c r="K74" s="143"/>
      <c r="L74" s="143"/>
      <c r="M74" s="186"/>
    </row>
    <row r="75" spans="9:13" s="134" customFormat="1">
      <c r="I75" s="143"/>
      <c r="J75" s="143"/>
      <c r="K75" s="143"/>
      <c r="L75" s="143"/>
      <c r="M75" s="186"/>
    </row>
    <row r="76" spans="9:13" s="134" customFormat="1">
      <c r="I76" s="143"/>
      <c r="J76" s="143"/>
      <c r="K76" s="143"/>
      <c r="L76" s="143"/>
      <c r="M76" s="186"/>
    </row>
    <row r="77" spans="9:13" s="134" customFormat="1">
      <c r="I77" s="143"/>
      <c r="J77" s="143"/>
      <c r="K77" s="143"/>
      <c r="L77" s="143"/>
      <c r="M77" s="186"/>
    </row>
    <row r="78" spans="9:13" s="134" customFormat="1">
      <c r="I78" s="143"/>
      <c r="J78" s="143"/>
      <c r="K78" s="143"/>
      <c r="L78" s="143"/>
      <c r="M78" s="186"/>
    </row>
    <row r="79" spans="9:13" s="134" customFormat="1">
      <c r="I79" s="143"/>
      <c r="J79" s="143"/>
      <c r="K79" s="143"/>
      <c r="L79" s="143"/>
      <c r="M79" s="186"/>
    </row>
    <row r="80" spans="9:13" s="134" customFormat="1">
      <c r="I80" s="143"/>
      <c r="J80" s="143"/>
      <c r="K80" s="143"/>
      <c r="L80" s="143"/>
      <c r="M80" s="186"/>
    </row>
    <row r="81" spans="9:13" s="134" customFormat="1">
      <c r="I81" s="143"/>
      <c r="J81" s="143"/>
      <c r="K81" s="143"/>
      <c r="L81" s="143"/>
      <c r="M81" s="186"/>
    </row>
    <row r="82" spans="9:13" s="134" customFormat="1">
      <c r="I82" s="143"/>
      <c r="J82" s="143"/>
      <c r="K82" s="143"/>
      <c r="L82" s="143"/>
      <c r="M82" s="186"/>
    </row>
    <row r="83" spans="9:13" s="134" customFormat="1">
      <c r="I83" s="143"/>
      <c r="J83" s="143"/>
      <c r="K83" s="143"/>
      <c r="L83" s="143"/>
      <c r="M83" s="186"/>
    </row>
    <row r="84" spans="9:13" s="134" customFormat="1">
      <c r="I84" s="143"/>
      <c r="J84" s="143"/>
      <c r="K84" s="143"/>
      <c r="L84" s="143"/>
      <c r="M84" s="186"/>
    </row>
    <row r="85" spans="9:13" s="134" customFormat="1">
      <c r="I85" s="143"/>
      <c r="J85" s="143"/>
      <c r="K85" s="143"/>
      <c r="L85" s="143"/>
      <c r="M85" s="186"/>
    </row>
    <row r="86" spans="9:13" s="134" customFormat="1">
      <c r="I86" s="143"/>
      <c r="J86" s="143"/>
      <c r="K86" s="143"/>
      <c r="L86" s="143"/>
      <c r="M86" s="186"/>
    </row>
    <row r="87" spans="9:13" s="134" customFormat="1">
      <c r="I87" s="143"/>
      <c r="J87" s="143"/>
      <c r="K87" s="143"/>
      <c r="L87" s="143"/>
      <c r="M87" s="186"/>
    </row>
    <row r="88" spans="9:13" s="134" customFormat="1">
      <c r="I88" s="143"/>
      <c r="J88" s="143"/>
      <c r="K88" s="143"/>
      <c r="L88" s="143"/>
      <c r="M88" s="186"/>
    </row>
    <row r="89" spans="9:13" s="134" customFormat="1">
      <c r="I89" s="143"/>
      <c r="J89" s="143"/>
      <c r="K89" s="143"/>
      <c r="L89" s="143"/>
      <c r="M89" s="186"/>
    </row>
    <row r="90" spans="9:13" s="134" customFormat="1">
      <c r="I90" s="143"/>
      <c r="J90" s="143"/>
      <c r="K90" s="143"/>
      <c r="L90" s="143"/>
      <c r="M90" s="186"/>
    </row>
    <row r="91" spans="9:13" s="134" customFormat="1">
      <c r="I91" s="143"/>
      <c r="J91" s="143"/>
      <c r="K91" s="143"/>
      <c r="L91" s="143"/>
      <c r="M91" s="186"/>
    </row>
    <row r="92" spans="9:13" s="134" customFormat="1">
      <c r="I92" s="143"/>
      <c r="J92" s="143"/>
      <c r="K92" s="143"/>
      <c r="L92" s="143"/>
      <c r="M92" s="186"/>
    </row>
    <row r="93" spans="9:13" s="134" customFormat="1">
      <c r="I93" s="143"/>
      <c r="J93" s="143"/>
      <c r="K93" s="143"/>
      <c r="L93" s="143"/>
      <c r="M93" s="186"/>
    </row>
    <row r="94" spans="9:13" s="134" customFormat="1">
      <c r="I94" s="143"/>
      <c r="J94" s="143"/>
      <c r="K94" s="143"/>
      <c r="L94" s="143"/>
      <c r="M94" s="186"/>
    </row>
    <row r="95" spans="9:13" s="134" customFormat="1">
      <c r="I95" s="143"/>
      <c r="J95" s="143"/>
      <c r="K95" s="143"/>
      <c r="L95" s="143"/>
      <c r="M95" s="186"/>
    </row>
    <row r="96" spans="9:13" s="134" customFormat="1">
      <c r="I96" s="143"/>
      <c r="J96" s="143"/>
      <c r="K96" s="143"/>
      <c r="L96" s="143"/>
      <c r="M96" s="186"/>
    </row>
    <row r="97" spans="9:13" s="134" customFormat="1">
      <c r="I97" s="143"/>
      <c r="J97" s="143"/>
      <c r="K97" s="143"/>
      <c r="L97" s="143"/>
      <c r="M97" s="186"/>
    </row>
    <row r="98" spans="9:13" s="134" customFormat="1">
      <c r="I98" s="143"/>
      <c r="J98" s="143"/>
      <c r="K98" s="143"/>
      <c r="L98" s="143"/>
      <c r="M98" s="186"/>
    </row>
    <row r="99" spans="9:13" s="134" customFormat="1">
      <c r="I99" s="143"/>
      <c r="J99" s="143"/>
      <c r="K99" s="143"/>
      <c r="L99" s="143"/>
      <c r="M99" s="186"/>
    </row>
    <row r="100" spans="9:13" s="134" customFormat="1">
      <c r="I100" s="143"/>
      <c r="J100" s="143"/>
      <c r="K100" s="143"/>
      <c r="L100" s="143"/>
      <c r="M100" s="186"/>
    </row>
    <row r="101" spans="9:13" s="134" customFormat="1">
      <c r="I101" s="143"/>
      <c r="J101" s="143"/>
      <c r="K101" s="143"/>
      <c r="L101" s="143"/>
      <c r="M101" s="186"/>
    </row>
    <row r="102" spans="9:13" s="134" customFormat="1">
      <c r="I102" s="143"/>
      <c r="J102" s="143"/>
      <c r="K102" s="143"/>
      <c r="L102" s="143"/>
      <c r="M102" s="186"/>
    </row>
    <row r="103" spans="9:13" s="134" customFormat="1">
      <c r="I103" s="143"/>
      <c r="J103" s="143"/>
      <c r="K103" s="143"/>
      <c r="L103" s="143"/>
      <c r="M103" s="186"/>
    </row>
    <row r="104" spans="9:13" s="134" customFormat="1">
      <c r="I104" s="143"/>
      <c r="J104" s="143"/>
      <c r="K104" s="143"/>
      <c r="L104" s="143"/>
      <c r="M104" s="186"/>
    </row>
    <row r="105" spans="9:13" s="134" customFormat="1">
      <c r="I105" s="143"/>
      <c r="J105" s="143"/>
      <c r="K105" s="143"/>
      <c r="L105" s="143"/>
      <c r="M105" s="186"/>
    </row>
    <row r="106" spans="9:13" s="134" customFormat="1">
      <c r="I106" s="143"/>
      <c r="J106" s="143"/>
      <c r="K106" s="143"/>
      <c r="L106" s="143"/>
      <c r="M106" s="186"/>
    </row>
    <row r="107" spans="9:13" s="134" customFormat="1">
      <c r="I107" s="143"/>
      <c r="J107" s="143"/>
      <c r="K107" s="143"/>
      <c r="L107" s="143"/>
      <c r="M107" s="186"/>
    </row>
    <row r="108" spans="9:13" s="134" customFormat="1">
      <c r="I108" s="143"/>
      <c r="J108" s="143"/>
      <c r="K108" s="143"/>
      <c r="L108" s="143"/>
      <c r="M108" s="186"/>
    </row>
    <row r="109" spans="9:13" s="134" customFormat="1">
      <c r="I109" s="143"/>
      <c r="J109" s="143"/>
      <c r="K109" s="143"/>
      <c r="L109" s="143"/>
      <c r="M109" s="186"/>
    </row>
    <row r="110" spans="9:13" s="134" customFormat="1">
      <c r="I110" s="143"/>
      <c r="J110" s="143"/>
      <c r="K110" s="143"/>
      <c r="L110" s="143"/>
      <c r="M110" s="186"/>
    </row>
    <row r="111" spans="9:13" s="134" customFormat="1">
      <c r="I111" s="143"/>
      <c r="J111" s="143"/>
      <c r="K111" s="143"/>
      <c r="L111" s="143"/>
      <c r="M111" s="186"/>
    </row>
    <row r="112" spans="9:13" s="134" customFormat="1">
      <c r="I112" s="143"/>
      <c r="J112" s="143"/>
      <c r="K112" s="143"/>
      <c r="L112" s="143"/>
      <c r="M112" s="186"/>
    </row>
    <row r="113" spans="9:13" s="134" customFormat="1">
      <c r="I113" s="143"/>
      <c r="J113" s="143"/>
      <c r="K113" s="143"/>
      <c r="L113" s="143"/>
      <c r="M113" s="186"/>
    </row>
    <row r="114" spans="9:13" s="134" customFormat="1">
      <c r="I114" s="143"/>
      <c r="J114" s="143"/>
      <c r="K114" s="143"/>
      <c r="L114" s="143"/>
      <c r="M114" s="186"/>
    </row>
    <row r="115" spans="9:13" s="134" customFormat="1">
      <c r="I115" s="143"/>
      <c r="J115" s="143"/>
      <c r="K115" s="143"/>
      <c r="L115" s="143"/>
      <c r="M115" s="186"/>
    </row>
    <row r="116" spans="9:13" s="134" customFormat="1">
      <c r="I116" s="143"/>
      <c r="J116" s="143"/>
      <c r="K116" s="143"/>
      <c r="L116" s="143"/>
      <c r="M116" s="186"/>
    </row>
    <row r="117" spans="9:13" s="134" customFormat="1">
      <c r="I117" s="143"/>
      <c r="J117" s="143"/>
      <c r="K117" s="143"/>
      <c r="L117" s="143"/>
      <c r="M117" s="186"/>
    </row>
    <row r="118" spans="9:13" s="134" customFormat="1">
      <c r="I118" s="143"/>
      <c r="J118" s="143"/>
      <c r="K118" s="143"/>
      <c r="L118" s="143"/>
      <c r="M118" s="186"/>
    </row>
    <row r="119" spans="9:13" s="134" customFormat="1">
      <c r="I119" s="143"/>
      <c r="J119" s="143"/>
      <c r="K119" s="143"/>
      <c r="L119" s="143"/>
      <c r="M119" s="186"/>
    </row>
    <row r="120" spans="9:13" s="134" customFormat="1">
      <c r="I120" s="143"/>
      <c r="J120" s="143"/>
      <c r="K120" s="143"/>
      <c r="L120" s="143"/>
      <c r="M120" s="186"/>
    </row>
    <row r="121" spans="9:13" s="134" customFormat="1">
      <c r="I121" s="143"/>
      <c r="J121" s="143"/>
      <c r="K121" s="143"/>
      <c r="L121" s="143"/>
      <c r="M121" s="186"/>
    </row>
    <row r="122" spans="9:13" s="134" customFormat="1">
      <c r="I122" s="143"/>
      <c r="J122" s="143"/>
      <c r="K122" s="143"/>
      <c r="L122" s="143"/>
      <c r="M122" s="186"/>
    </row>
    <row r="123" spans="9:13" s="134" customFormat="1">
      <c r="I123" s="143"/>
      <c r="J123" s="143"/>
      <c r="K123" s="143"/>
      <c r="L123" s="143"/>
      <c r="M123" s="186"/>
    </row>
    <row r="124" spans="9:13" s="134" customFormat="1">
      <c r="I124" s="143"/>
      <c r="J124" s="143"/>
      <c r="K124" s="143"/>
      <c r="L124" s="143"/>
      <c r="M124" s="186"/>
    </row>
    <row r="125" spans="9:13" s="134" customFormat="1">
      <c r="I125" s="143"/>
      <c r="J125" s="143"/>
      <c r="K125" s="143"/>
      <c r="L125" s="143"/>
      <c r="M125" s="186"/>
    </row>
    <row r="126" spans="9:13" s="134" customFormat="1">
      <c r="I126" s="143"/>
      <c r="J126" s="143"/>
      <c r="K126" s="143"/>
      <c r="L126" s="143"/>
      <c r="M126" s="186"/>
    </row>
    <row r="127" spans="9:13" s="134" customFormat="1">
      <c r="I127" s="143"/>
      <c r="J127" s="143"/>
      <c r="K127" s="143"/>
      <c r="L127" s="143"/>
      <c r="M127" s="186"/>
    </row>
    <row r="128" spans="9:13" s="134" customFormat="1">
      <c r="I128" s="143"/>
      <c r="J128" s="143"/>
      <c r="K128" s="143"/>
      <c r="L128" s="143"/>
      <c r="M128" s="186"/>
    </row>
    <row r="129" spans="9:13" s="134" customFormat="1">
      <c r="I129" s="143"/>
      <c r="J129" s="143"/>
      <c r="K129" s="143"/>
      <c r="L129" s="143"/>
      <c r="M129" s="186"/>
    </row>
    <row r="130" spans="9:13" s="134" customFormat="1">
      <c r="I130" s="143"/>
      <c r="J130" s="143"/>
      <c r="K130" s="143"/>
      <c r="L130" s="143"/>
      <c r="M130" s="186"/>
    </row>
    <row r="131" spans="9:13" s="134" customFormat="1">
      <c r="I131" s="143"/>
      <c r="J131" s="143"/>
      <c r="K131" s="143"/>
      <c r="L131" s="143"/>
      <c r="M131" s="186"/>
    </row>
    <row r="132" spans="9:13" s="134" customFormat="1">
      <c r="I132" s="143"/>
      <c r="J132" s="143"/>
      <c r="K132" s="143"/>
      <c r="L132" s="143"/>
      <c r="M132" s="186"/>
    </row>
    <row r="133" spans="9:13" s="134" customFormat="1">
      <c r="I133" s="143"/>
      <c r="J133" s="143"/>
      <c r="K133" s="143"/>
      <c r="L133" s="143"/>
      <c r="M133" s="186"/>
    </row>
    <row r="134" spans="9:13" s="134" customFormat="1">
      <c r="I134" s="143"/>
      <c r="J134" s="143"/>
      <c r="K134" s="143"/>
      <c r="L134" s="143"/>
      <c r="M134" s="186"/>
    </row>
    <row r="135" spans="9:13" s="134" customFormat="1">
      <c r="I135" s="143"/>
      <c r="J135" s="143"/>
      <c r="K135" s="143"/>
      <c r="L135" s="143"/>
      <c r="M135" s="186"/>
    </row>
    <row r="136" spans="9:13" s="134" customFormat="1">
      <c r="I136" s="143"/>
      <c r="J136" s="143"/>
      <c r="K136" s="143"/>
      <c r="L136" s="143"/>
      <c r="M136" s="186"/>
    </row>
    <row r="137" spans="9:13" s="134" customFormat="1">
      <c r="I137" s="143"/>
      <c r="J137" s="143"/>
      <c r="K137" s="143"/>
      <c r="L137" s="143"/>
      <c r="M137" s="186"/>
    </row>
    <row r="138" spans="9:13" s="134" customFormat="1">
      <c r="I138" s="143"/>
      <c r="J138" s="143"/>
      <c r="K138" s="143"/>
      <c r="L138" s="143"/>
      <c r="M138" s="186"/>
    </row>
    <row r="139" spans="9:13" s="134" customFormat="1">
      <c r="I139" s="143"/>
      <c r="J139" s="143"/>
      <c r="K139" s="143"/>
      <c r="L139" s="143"/>
      <c r="M139" s="186"/>
    </row>
    <row r="140" spans="9:13" s="134" customFormat="1">
      <c r="I140" s="143"/>
      <c r="J140" s="143"/>
      <c r="K140" s="143"/>
      <c r="L140" s="143"/>
      <c r="M140" s="186"/>
    </row>
    <row r="141" spans="9:13" s="134" customFormat="1">
      <c r="I141" s="143"/>
      <c r="J141" s="143"/>
      <c r="K141" s="143"/>
      <c r="L141" s="143"/>
      <c r="M141" s="186"/>
    </row>
    <row r="142" spans="9:13" s="134" customFormat="1">
      <c r="I142" s="143"/>
      <c r="J142" s="143"/>
      <c r="K142" s="143"/>
      <c r="L142" s="143"/>
      <c r="M142" s="186"/>
    </row>
    <row r="143" spans="9:13" s="134" customFormat="1">
      <c r="I143" s="143"/>
      <c r="J143" s="143"/>
      <c r="K143" s="143"/>
      <c r="L143" s="143"/>
      <c r="M143" s="186"/>
    </row>
    <row r="144" spans="9:13" s="134" customFormat="1">
      <c r="I144" s="143"/>
      <c r="J144" s="143"/>
      <c r="K144" s="143"/>
      <c r="L144" s="143"/>
      <c r="M144" s="186"/>
    </row>
    <row r="145" spans="9:13" s="134" customFormat="1">
      <c r="I145" s="143"/>
      <c r="J145" s="143"/>
      <c r="K145" s="143"/>
      <c r="L145" s="143"/>
      <c r="M145" s="186"/>
    </row>
    <row r="146" spans="9:13" s="134" customFormat="1">
      <c r="I146" s="143"/>
      <c r="J146" s="143"/>
      <c r="K146" s="143"/>
      <c r="L146" s="143"/>
      <c r="M146" s="186"/>
    </row>
    <row r="147" spans="9:13" s="134" customFormat="1">
      <c r="I147" s="143"/>
      <c r="J147" s="143"/>
      <c r="K147" s="143"/>
      <c r="L147" s="143"/>
      <c r="M147" s="186"/>
    </row>
    <row r="148" spans="9:13" s="134" customFormat="1">
      <c r="I148" s="143"/>
      <c r="J148" s="143"/>
      <c r="K148" s="143"/>
      <c r="L148" s="143"/>
      <c r="M148" s="186"/>
    </row>
    <row r="149" spans="9:13" s="134" customFormat="1">
      <c r="I149" s="143"/>
      <c r="J149" s="143"/>
      <c r="K149" s="143"/>
      <c r="L149" s="143"/>
      <c r="M149" s="186"/>
    </row>
    <row r="150" spans="9:13" s="134" customFormat="1">
      <c r="I150" s="143"/>
      <c r="J150" s="143"/>
      <c r="K150" s="143"/>
      <c r="L150" s="143"/>
      <c r="M150" s="186"/>
    </row>
    <row r="151" spans="9:13" s="134" customFormat="1">
      <c r="I151" s="143"/>
      <c r="J151" s="143"/>
      <c r="K151" s="143"/>
      <c r="L151" s="143"/>
      <c r="M151" s="186"/>
    </row>
    <row r="152" spans="9:13" s="134" customFormat="1">
      <c r="I152" s="143"/>
      <c r="J152" s="143"/>
      <c r="K152" s="143"/>
      <c r="L152" s="143"/>
      <c r="M152" s="186"/>
    </row>
    <row r="153" spans="9:13" s="134" customFormat="1">
      <c r="I153" s="143"/>
      <c r="J153" s="143"/>
      <c r="K153" s="143"/>
      <c r="L153" s="143"/>
      <c r="M153" s="186"/>
    </row>
    <row r="154" spans="9:13" s="134" customFormat="1">
      <c r="I154" s="143"/>
      <c r="J154" s="143"/>
      <c r="K154" s="143"/>
      <c r="L154" s="143"/>
      <c r="M154" s="186"/>
    </row>
    <row r="155" spans="9:13" s="134" customFormat="1">
      <c r="I155" s="143"/>
      <c r="J155" s="143"/>
      <c r="K155" s="143"/>
      <c r="L155" s="143"/>
      <c r="M155" s="186"/>
    </row>
    <row r="156" spans="9:13" s="134" customFormat="1">
      <c r="I156" s="143"/>
      <c r="J156" s="143"/>
      <c r="K156" s="143"/>
      <c r="L156" s="143"/>
      <c r="M156" s="186"/>
    </row>
    <row r="157" spans="9:13" s="134" customFormat="1">
      <c r="I157" s="143"/>
      <c r="J157" s="143"/>
      <c r="K157" s="143"/>
      <c r="L157" s="143"/>
      <c r="M157" s="186"/>
    </row>
    <row r="158" spans="9:13" s="134" customFormat="1">
      <c r="I158" s="143"/>
      <c r="J158" s="143"/>
      <c r="K158" s="143"/>
      <c r="L158" s="143"/>
      <c r="M158" s="186"/>
    </row>
    <row r="159" spans="9:13" s="134" customFormat="1">
      <c r="I159" s="143"/>
      <c r="J159" s="143"/>
      <c r="K159" s="143"/>
      <c r="L159" s="143"/>
      <c r="M159" s="186"/>
    </row>
    <row r="160" spans="9:13" s="134" customFormat="1">
      <c r="I160" s="143"/>
      <c r="J160" s="143"/>
      <c r="K160" s="143"/>
      <c r="L160" s="143"/>
      <c r="M160" s="186"/>
    </row>
    <row r="161" spans="9:13" s="134" customFormat="1">
      <c r="I161" s="143"/>
      <c r="J161" s="143"/>
      <c r="K161" s="143"/>
      <c r="L161" s="143"/>
      <c r="M161" s="186"/>
    </row>
    <row r="162" spans="9:13" s="134" customFormat="1">
      <c r="I162" s="143"/>
      <c r="J162" s="143"/>
      <c r="K162" s="143"/>
      <c r="L162" s="143"/>
      <c r="M162" s="186"/>
    </row>
    <row r="163" spans="9:13" s="134" customFormat="1">
      <c r="I163" s="143"/>
      <c r="J163" s="143"/>
      <c r="K163" s="143"/>
      <c r="L163" s="143"/>
      <c r="M163" s="186"/>
    </row>
    <row r="164" spans="9:13" s="134" customFormat="1">
      <c r="I164" s="143"/>
      <c r="J164" s="143"/>
      <c r="K164" s="143"/>
      <c r="L164" s="143"/>
      <c r="M164" s="186"/>
    </row>
    <row r="165" spans="9:13" s="134" customFormat="1">
      <c r="I165" s="143"/>
      <c r="J165" s="143"/>
      <c r="K165" s="143"/>
      <c r="L165" s="143"/>
      <c r="M165" s="186"/>
    </row>
    <row r="166" spans="9:13" s="134" customFormat="1">
      <c r="I166" s="143"/>
      <c r="J166" s="143"/>
      <c r="K166" s="143"/>
      <c r="L166" s="143"/>
      <c r="M166" s="186"/>
    </row>
    <row r="167" spans="9:13" s="134" customFormat="1">
      <c r="I167" s="143"/>
      <c r="J167" s="143"/>
      <c r="K167" s="143"/>
      <c r="L167" s="143"/>
      <c r="M167" s="186"/>
    </row>
    <row r="168" spans="9:13" s="134" customFormat="1">
      <c r="I168" s="143"/>
      <c r="J168" s="143"/>
      <c r="K168" s="143"/>
      <c r="L168" s="143"/>
      <c r="M168" s="186"/>
    </row>
    <row r="169" spans="9:13" s="134" customFormat="1">
      <c r="I169" s="143"/>
      <c r="J169" s="143"/>
      <c r="K169" s="143"/>
      <c r="L169" s="143"/>
      <c r="M169" s="186"/>
    </row>
    <row r="170" spans="9:13" s="134" customFormat="1">
      <c r="I170" s="143"/>
      <c r="J170" s="143"/>
      <c r="K170" s="143"/>
      <c r="L170" s="143"/>
      <c r="M170" s="186"/>
    </row>
    <row r="171" spans="9:13" s="134" customFormat="1">
      <c r="I171" s="143"/>
      <c r="J171" s="143"/>
      <c r="K171" s="143"/>
      <c r="L171" s="143"/>
      <c r="M171" s="186"/>
    </row>
    <row r="172" spans="9:13" s="134" customFormat="1">
      <c r="I172" s="143"/>
      <c r="J172" s="143"/>
      <c r="K172" s="143"/>
      <c r="L172" s="143"/>
      <c r="M172" s="186"/>
    </row>
    <row r="173" spans="9:13" s="134" customFormat="1">
      <c r="I173" s="143"/>
      <c r="J173" s="143"/>
      <c r="K173" s="143"/>
      <c r="L173" s="143"/>
      <c r="M173" s="186"/>
    </row>
    <row r="174" spans="9:13" s="134" customFormat="1">
      <c r="I174" s="143"/>
      <c r="J174" s="143"/>
      <c r="K174" s="143"/>
      <c r="L174" s="143"/>
      <c r="M174" s="186"/>
    </row>
    <row r="175" spans="9:13" s="134" customFormat="1">
      <c r="I175" s="143"/>
      <c r="J175" s="143"/>
      <c r="K175" s="143"/>
      <c r="L175" s="143"/>
      <c r="M175" s="186"/>
    </row>
    <row r="176" spans="9:13" s="134" customFormat="1">
      <c r="I176" s="143"/>
      <c r="J176" s="143"/>
      <c r="K176" s="143"/>
      <c r="L176" s="143"/>
      <c r="M176" s="186"/>
    </row>
    <row r="177" spans="9:13" s="134" customFormat="1">
      <c r="I177" s="143"/>
      <c r="J177" s="143"/>
      <c r="K177" s="143"/>
      <c r="L177" s="143"/>
      <c r="M177" s="186"/>
    </row>
    <row r="178" spans="9:13" s="134" customFormat="1">
      <c r="I178" s="143"/>
      <c r="J178" s="143"/>
      <c r="K178" s="143"/>
      <c r="L178" s="143"/>
      <c r="M178" s="186"/>
    </row>
    <row r="179" spans="9:13" s="134" customFormat="1">
      <c r="I179" s="143"/>
      <c r="J179" s="143"/>
      <c r="K179" s="143"/>
      <c r="L179" s="143"/>
      <c r="M179" s="186"/>
    </row>
    <row r="180" spans="9:13" s="134" customFormat="1">
      <c r="I180" s="143"/>
      <c r="J180" s="143"/>
      <c r="K180" s="143"/>
      <c r="L180" s="143"/>
      <c r="M180" s="186"/>
    </row>
    <row r="181" spans="9:13" s="134" customFormat="1">
      <c r="I181" s="143"/>
      <c r="J181" s="143"/>
      <c r="K181" s="143"/>
      <c r="L181" s="143"/>
      <c r="M181" s="186"/>
    </row>
    <row r="182" spans="9:13" s="134" customFormat="1">
      <c r="I182" s="143"/>
      <c r="J182" s="143"/>
      <c r="K182" s="143"/>
      <c r="L182" s="143"/>
      <c r="M182" s="186"/>
    </row>
    <row r="183" spans="9:13" s="134" customFormat="1">
      <c r="I183" s="143"/>
      <c r="J183" s="143"/>
      <c r="K183" s="143"/>
      <c r="L183" s="143"/>
      <c r="M183" s="186"/>
    </row>
    <row r="184" spans="9:13" s="134" customFormat="1">
      <c r="I184" s="143"/>
      <c r="J184" s="143"/>
      <c r="K184" s="143"/>
      <c r="L184" s="143"/>
      <c r="M184" s="186"/>
    </row>
    <row r="185" spans="9:13" s="134" customFormat="1">
      <c r="I185" s="143"/>
      <c r="J185" s="143"/>
      <c r="K185" s="143"/>
      <c r="L185" s="143"/>
      <c r="M185" s="186"/>
    </row>
    <row r="186" spans="9:13" s="134" customFormat="1">
      <c r="I186" s="143"/>
      <c r="J186" s="143"/>
      <c r="K186" s="143"/>
      <c r="L186" s="143"/>
      <c r="M186" s="186"/>
    </row>
    <row r="187" spans="9:13" s="134" customFormat="1">
      <c r="I187" s="143"/>
      <c r="J187" s="143"/>
      <c r="K187" s="143"/>
      <c r="L187" s="143"/>
      <c r="M187" s="186"/>
    </row>
    <row r="188" spans="9:13" s="134" customFormat="1">
      <c r="I188" s="143"/>
      <c r="J188" s="143"/>
      <c r="K188" s="143"/>
      <c r="L188" s="143"/>
      <c r="M188" s="186"/>
    </row>
    <row r="189" spans="9:13" s="134" customFormat="1">
      <c r="I189" s="143"/>
      <c r="J189" s="143"/>
      <c r="K189" s="143"/>
      <c r="L189" s="143"/>
      <c r="M189" s="186"/>
    </row>
    <row r="190" spans="9:13" s="134" customFormat="1">
      <c r="I190" s="143"/>
      <c r="J190" s="143"/>
      <c r="K190" s="143"/>
      <c r="L190" s="143"/>
      <c r="M190" s="186"/>
    </row>
    <row r="191" spans="9:13" s="134" customFormat="1">
      <c r="I191" s="143"/>
      <c r="J191" s="143"/>
      <c r="K191" s="143"/>
      <c r="L191" s="143"/>
      <c r="M191" s="186"/>
    </row>
    <row r="192" spans="9:13" s="134" customFormat="1">
      <c r="I192" s="143"/>
      <c r="J192" s="143"/>
      <c r="K192" s="143"/>
      <c r="L192" s="143"/>
      <c r="M192" s="186"/>
    </row>
    <row r="193" spans="9:13" s="134" customFormat="1">
      <c r="I193" s="143"/>
      <c r="J193" s="143"/>
      <c r="K193" s="143"/>
      <c r="L193" s="143"/>
      <c r="M193" s="186"/>
    </row>
    <row r="194" spans="9:13" s="134" customFormat="1">
      <c r="I194" s="143"/>
      <c r="J194" s="143"/>
      <c r="K194" s="143"/>
      <c r="L194" s="143"/>
      <c r="M194" s="186"/>
    </row>
    <row r="195" spans="9:13" s="134" customFormat="1">
      <c r="I195" s="143"/>
      <c r="J195" s="143"/>
      <c r="K195" s="143"/>
      <c r="L195" s="143"/>
      <c r="M195" s="186"/>
    </row>
    <row r="196" spans="9:13" s="134" customFormat="1">
      <c r="I196" s="143"/>
      <c r="J196" s="143"/>
      <c r="K196" s="143"/>
      <c r="L196" s="143"/>
      <c r="M196" s="186"/>
    </row>
    <row r="197" spans="9:13" s="134" customFormat="1">
      <c r="I197" s="143"/>
      <c r="J197" s="143"/>
      <c r="K197" s="143"/>
      <c r="L197" s="143"/>
      <c r="M197" s="186"/>
    </row>
    <row r="198" spans="9:13" s="134" customFormat="1">
      <c r="I198" s="143"/>
      <c r="J198" s="143"/>
      <c r="K198" s="143"/>
      <c r="L198" s="143"/>
      <c r="M198" s="186"/>
    </row>
    <row r="199" spans="9:13" s="134" customFormat="1">
      <c r="I199" s="143"/>
      <c r="J199" s="143"/>
      <c r="K199" s="143"/>
      <c r="L199" s="143"/>
      <c r="M199" s="186"/>
    </row>
    <row r="200" spans="9:13" s="134" customFormat="1">
      <c r="I200" s="143"/>
      <c r="J200" s="143"/>
      <c r="K200" s="143"/>
      <c r="L200" s="143"/>
      <c r="M200" s="186"/>
    </row>
    <row r="201" spans="9:13" s="134" customFormat="1">
      <c r="I201" s="143"/>
      <c r="J201" s="143"/>
      <c r="K201" s="143"/>
      <c r="L201" s="143"/>
      <c r="M201" s="186"/>
    </row>
    <row r="202" spans="9:13" s="134" customFormat="1">
      <c r="I202" s="143"/>
      <c r="J202" s="143"/>
      <c r="K202" s="143"/>
      <c r="L202" s="143"/>
      <c r="M202" s="186"/>
    </row>
    <row r="203" spans="9:13" s="134" customFormat="1">
      <c r="I203" s="143"/>
      <c r="J203" s="143"/>
      <c r="K203" s="143"/>
      <c r="L203" s="143"/>
      <c r="M203" s="186"/>
    </row>
    <row r="204" spans="9:13" s="134" customFormat="1">
      <c r="I204" s="143"/>
      <c r="J204" s="143"/>
      <c r="K204" s="143"/>
      <c r="L204" s="143"/>
      <c r="M204" s="186"/>
    </row>
    <row r="205" spans="9:13" s="134" customFormat="1">
      <c r="I205" s="143"/>
      <c r="J205" s="143"/>
      <c r="K205" s="143"/>
      <c r="L205" s="143"/>
      <c r="M205" s="186"/>
    </row>
    <row r="206" spans="9:13" s="134" customFormat="1">
      <c r="I206" s="143"/>
      <c r="J206" s="143"/>
      <c r="K206" s="143"/>
      <c r="L206" s="143"/>
      <c r="M206" s="186"/>
    </row>
    <row r="207" spans="9:13" s="134" customFormat="1">
      <c r="I207" s="143"/>
      <c r="J207" s="143"/>
      <c r="K207" s="143"/>
      <c r="L207" s="143"/>
      <c r="M207" s="186"/>
    </row>
    <row r="208" spans="9:13" s="134" customFormat="1">
      <c r="I208" s="143"/>
      <c r="J208" s="143"/>
      <c r="K208" s="143"/>
      <c r="L208" s="143"/>
      <c r="M208" s="186"/>
    </row>
    <row r="209" spans="9:13" s="134" customFormat="1">
      <c r="I209" s="143"/>
      <c r="J209" s="143"/>
      <c r="K209" s="143"/>
      <c r="L209" s="143"/>
      <c r="M209" s="186"/>
    </row>
    <row r="210" spans="9:13" s="134" customFormat="1">
      <c r="I210" s="143"/>
      <c r="J210" s="143"/>
      <c r="K210" s="143"/>
      <c r="L210" s="143"/>
      <c r="M210" s="186"/>
    </row>
    <row r="211" spans="9:13" s="134" customFormat="1">
      <c r="I211" s="143"/>
      <c r="J211" s="143"/>
      <c r="K211" s="143"/>
      <c r="L211" s="143"/>
      <c r="M211" s="186"/>
    </row>
    <row r="212" spans="9:13" s="134" customFormat="1">
      <c r="I212" s="143"/>
      <c r="J212" s="143"/>
      <c r="K212" s="143"/>
      <c r="L212" s="143"/>
      <c r="M212" s="186"/>
    </row>
    <row r="213" spans="9:13" s="134" customFormat="1">
      <c r="I213" s="143"/>
      <c r="J213" s="143"/>
      <c r="K213" s="143"/>
      <c r="L213" s="143"/>
      <c r="M213" s="186"/>
    </row>
    <row r="214" spans="9:13" s="134" customFormat="1">
      <c r="I214" s="143"/>
      <c r="J214" s="143"/>
      <c r="K214" s="143"/>
      <c r="L214" s="143"/>
      <c r="M214" s="186"/>
    </row>
    <row r="215" spans="9:13" s="134" customFormat="1">
      <c r="I215" s="143"/>
      <c r="J215" s="143"/>
      <c r="K215" s="143"/>
      <c r="L215" s="143"/>
      <c r="M215" s="186"/>
    </row>
    <row r="216" spans="9:13" s="134" customFormat="1">
      <c r="I216" s="143"/>
      <c r="J216" s="143"/>
      <c r="K216" s="143"/>
      <c r="L216" s="143"/>
      <c r="M216" s="186"/>
    </row>
    <row r="217" spans="9:13" s="134" customFormat="1">
      <c r="I217" s="143"/>
      <c r="J217" s="143"/>
      <c r="K217" s="143"/>
      <c r="L217" s="143"/>
      <c r="M217" s="186"/>
    </row>
    <row r="218" spans="9:13" s="134" customFormat="1">
      <c r="I218" s="143"/>
      <c r="J218" s="143"/>
      <c r="K218" s="143"/>
      <c r="L218" s="143"/>
      <c r="M218" s="186"/>
    </row>
    <row r="219" spans="9:13" s="134" customFormat="1">
      <c r="I219" s="143"/>
      <c r="J219" s="143"/>
      <c r="K219" s="143"/>
      <c r="L219" s="143"/>
      <c r="M219" s="186"/>
    </row>
    <row r="220" spans="9:13" s="134" customFormat="1">
      <c r="I220" s="143"/>
      <c r="J220" s="143"/>
      <c r="K220" s="143"/>
      <c r="L220" s="143"/>
      <c r="M220" s="186"/>
    </row>
    <row r="221" spans="9:13" s="134" customFormat="1">
      <c r="I221" s="143"/>
      <c r="J221" s="143"/>
      <c r="K221" s="143"/>
      <c r="L221" s="143"/>
      <c r="M221" s="186"/>
    </row>
    <row r="222" spans="9:13" s="134" customFormat="1">
      <c r="I222" s="143"/>
      <c r="J222" s="143"/>
      <c r="K222" s="143"/>
      <c r="L222" s="143"/>
      <c r="M222" s="186"/>
    </row>
    <row r="223" spans="9:13" s="134" customFormat="1">
      <c r="I223" s="143"/>
      <c r="J223" s="143"/>
      <c r="K223" s="143"/>
      <c r="L223" s="143"/>
      <c r="M223" s="186"/>
    </row>
    <row r="224" spans="9:13" s="134" customFormat="1">
      <c r="I224" s="143"/>
      <c r="J224" s="143"/>
      <c r="K224" s="143"/>
      <c r="L224" s="143"/>
      <c r="M224" s="186"/>
    </row>
    <row r="225" spans="9:13" s="134" customFormat="1">
      <c r="I225" s="143"/>
      <c r="J225" s="143"/>
      <c r="K225" s="143"/>
      <c r="L225" s="143"/>
      <c r="M225" s="186"/>
    </row>
    <row r="226" spans="9:13" s="134" customFormat="1">
      <c r="I226" s="143"/>
      <c r="J226" s="143"/>
      <c r="K226" s="143"/>
      <c r="L226" s="143"/>
      <c r="M226" s="186"/>
    </row>
    <row r="227" spans="9:13" s="134" customFormat="1">
      <c r="I227" s="143"/>
      <c r="J227" s="143"/>
      <c r="K227" s="143"/>
      <c r="L227" s="143"/>
      <c r="M227" s="186"/>
    </row>
    <row r="228" spans="9:13" s="134" customFormat="1">
      <c r="I228" s="143"/>
      <c r="J228" s="143"/>
      <c r="K228" s="143"/>
      <c r="L228" s="143"/>
      <c r="M228" s="186"/>
    </row>
    <row r="229" spans="9:13" s="134" customFormat="1">
      <c r="I229" s="143"/>
      <c r="J229" s="143"/>
      <c r="K229" s="143"/>
      <c r="L229" s="143"/>
      <c r="M229" s="186"/>
    </row>
    <row r="230" spans="9:13" s="134" customFormat="1">
      <c r="I230" s="143"/>
      <c r="J230" s="143"/>
      <c r="K230" s="143"/>
      <c r="L230" s="143"/>
      <c r="M230" s="186"/>
    </row>
    <row r="231" spans="9:13" s="134" customFormat="1">
      <c r="I231" s="143"/>
      <c r="J231" s="143"/>
      <c r="K231" s="143"/>
      <c r="L231" s="143"/>
      <c r="M231" s="186"/>
    </row>
    <row r="232" spans="9:13" s="134" customFormat="1">
      <c r="I232" s="143"/>
      <c r="J232" s="143"/>
      <c r="K232" s="143"/>
      <c r="L232" s="143"/>
      <c r="M232" s="186"/>
    </row>
    <row r="233" spans="9:13" s="134" customFormat="1">
      <c r="I233" s="143"/>
      <c r="J233" s="143"/>
      <c r="K233" s="143"/>
      <c r="L233" s="143"/>
      <c r="M233" s="186"/>
    </row>
    <row r="234" spans="9:13" s="134" customFormat="1">
      <c r="I234" s="143"/>
      <c r="J234" s="143"/>
      <c r="K234" s="143"/>
      <c r="L234" s="143"/>
      <c r="M234" s="186"/>
    </row>
    <row r="235" spans="9:13" s="134" customFormat="1">
      <c r="I235" s="143"/>
      <c r="J235" s="143"/>
      <c r="K235" s="143"/>
      <c r="L235" s="143"/>
      <c r="M235" s="186"/>
    </row>
    <row r="236" spans="9:13" s="134" customFormat="1">
      <c r="I236" s="143"/>
      <c r="J236" s="143"/>
      <c r="K236" s="143"/>
      <c r="L236" s="143"/>
      <c r="M236" s="186"/>
    </row>
    <row r="237" spans="9:13" s="134" customFormat="1">
      <c r="I237" s="143"/>
      <c r="J237" s="143"/>
      <c r="K237" s="143"/>
      <c r="L237" s="143"/>
      <c r="M237" s="186"/>
    </row>
    <row r="238" spans="9:13" s="134" customFormat="1">
      <c r="I238" s="143"/>
      <c r="J238" s="143"/>
      <c r="K238" s="143"/>
      <c r="L238" s="143"/>
      <c r="M238" s="186"/>
    </row>
    <row r="239" spans="9:13" s="134" customFormat="1">
      <c r="I239" s="143"/>
      <c r="J239" s="143"/>
      <c r="K239" s="143"/>
      <c r="L239" s="143"/>
      <c r="M239" s="186"/>
    </row>
    <row r="240" spans="9:13" s="134" customFormat="1">
      <c r="I240" s="143"/>
      <c r="J240" s="143"/>
      <c r="K240" s="143"/>
      <c r="L240" s="143"/>
      <c r="M240" s="186"/>
    </row>
    <row r="241" spans="9:13" s="134" customFormat="1">
      <c r="I241" s="143"/>
      <c r="J241" s="143"/>
      <c r="K241" s="143"/>
      <c r="L241" s="143"/>
      <c r="M241" s="186"/>
    </row>
    <row r="242" spans="9:13" s="134" customFormat="1">
      <c r="I242" s="143"/>
      <c r="J242" s="143"/>
      <c r="K242" s="143"/>
      <c r="L242" s="143"/>
      <c r="M242" s="186"/>
    </row>
    <row r="243" spans="9:13" s="134" customFormat="1">
      <c r="I243" s="143"/>
      <c r="J243" s="143"/>
      <c r="K243" s="143"/>
      <c r="L243" s="143"/>
      <c r="M243" s="186"/>
    </row>
    <row r="244" spans="9:13" s="134" customFormat="1">
      <c r="I244" s="143"/>
      <c r="J244" s="143"/>
      <c r="K244" s="143"/>
      <c r="L244" s="143"/>
      <c r="M244" s="186"/>
    </row>
    <row r="245" spans="9:13" s="134" customFormat="1">
      <c r="I245" s="143"/>
      <c r="J245" s="143"/>
      <c r="K245" s="143"/>
      <c r="L245" s="143"/>
      <c r="M245" s="186"/>
    </row>
    <row r="246" spans="9:13" s="134" customFormat="1">
      <c r="I246" s="143"/>
      <c r="J246" s="143"/>
      <c r="K246" s="143"/>
      <c r="L246" s="143"/>
      <c r="M246" s="186"/>
    </row>
    <row r="247" spans="9:13" s="134" customFormat="1">
      <c r="I247" s="143"/>
      <c r="J247" s="143"/>
      <c r="K247" s="143"/>
      <c r="L247" s="143"/>
      <c r="M247" s="186"/>
    </row>
    <row r="248" spans="9:13" s="134" customFormat="1">
      <c r="I248" s="143"/>
      <c r="J248" s="143"/>
      <c r="K248" s="143"/>
      <c r="L248" s="143"/>
      <c r="M248" s="186"/>
    </row>
    <row r="249" spans="9:13" s="134" customFormat="1">
      <c r="I249" s="143"/>
      <c r="J249" s="143"/>
      <c r="K249" s="143"/>
      <c r="L249" s="143"/>
      <c r="M249" s="186"/>
    </row>
    <row r="250" spans="9:13" s="134" customFormat="1">
      <c r="I250" s="143"/>
      <c r="J250" s="143"/>
      <c r="K250" s="143"/>
      <c r="L250" s="143"/>
      <c r="M250" s="186"/>
    </row>
    <row r="251" spans="9:13" s="134" customFormat="1">
      <c r="I251" s="143"/>
      <c r="J251" s="143"/>
      <c r="K251" s="143"/>
      <c r="L251" s="143"/>
      <c r="M251" s="186"/>
    </row>
    <row r="252" spans="9:13" s="134" customFormat="1">
      <c r="I252" s="143"/>
      <c r="J252" s="143"/>
      <c r="K252" s="143"/>
      <c r="L252" s="143"/>
      <c r="M252" s="186"/>
    </row>
    <row r="253" spans="9:13" s="134" customFormat="1">
      <c r="I253" s="143"/>
      <c r="J253" s="143"/>
      <c r="K253" s="143"/>
      <c r="L253" s="143"/>
      <c r="M253" s="186"/>
    </row>
    <row r="254" spans="9:13" s="134" customFormat="1">
      <c r="I254" s="143"/>
      <c r="J254" s="143"/>
      <c r="K254" s="143"/>
      <c r="L254" s="143"/>
      <c r="M254" s="186"/>
    </row>
    <row r="255" spans="9:13" s="134" customFormat="1">
      <c r="I255" s="143"/>
      <c r="J255" s="143"/>
      <c r="K255" s="143"/>
      <c r="L255" s="143"/>
      <c r="M255" s="186"/>
    </row>
    <row r="256" spans="9:13" s="134" customFormat="1">
      <c r="I256" s="143"/>
      <c r="J256" s="143"/>
      <c r="K256" s="143"/>
      <c r="L256" s="143"/>
      <c r="M256" s="186"/>
    </row>
    <row r="257" spans="9:13" s="134" customFormat="1">
      <c r="I257" s="143"/>
      <c r="J257" s="143"/>
      <c r="K257" s="143"/>
      <c r="L257" s="143"/>
      <c r="M257" s="186"/>
    </row>
    <row r="258" spans="9:13" s="134" customFormat="1">
      <c r="I258" s="143"/>
      <c r="J258" s="143"/>
      <c r="K258" s="143"/>
      <c r="L258" s="143"/>
      <c r="M258" s="186"/>
    </row>
    <row r="259" spans="9:13" s="134" customFormat="1">
      <c r="I259" s="143"/>
      <c r="J259" s="143"/>
      <c r="K259" s="143"/>
      <c r="L259" s="143"/>
      <c r="M259" s="186"/>
    </row>
    <row r="260" spans="9:13" s="134" customFormat="1">
      <c r="I260" s="143"/>
      <c r="J260" s="143"/>
      <c r="K260" s="143"/>
      <c r="L260" s="143"/>
      <c r="M260" s="186"/>
    </row>
    <row r="261" spans="9:13" s="134" customFormat="1">
      <c r="I261" s="143"/>
      <c r="J261" s="143"/>
      <c r="K261" s="143"/>
      <c r="L261" s="143"/>
      <c r="M261" s="186"/>
    </row>
    <row r="262" spans="9:13" s="134" customFormat="1">
      <c r="I262" s="143"/>
      <c r="J262" s="143"/>
      <c r="K262" s="143"/>
      <c r="L262" s="143"/>
      <c r="M262" s="186"/>
    </row>
    <row r="263" spans="9:13" s="134" customFormat="1">
      <c r="I263" s="143"/>
      <c r="J263" s="143"/>
      <c r="K263" s="143"/>
      <c r="L263" s="143"/>
      <c r="M263" s="186"/>
    </row>
    <row r="264" spans="9:13" s="134" customFormat="1">
      <c r="I264" s="143"/>
      <c r="J264" s="143"/>
      <c r="K264" s="143"/>
      <c r="L264" s="143"/>
      <c r="M264" s="186"/>
    </row>
    <row r="265" spans="9:13" s="134" customFormat="1">
      <c r="I265" s="143"/>
      <c r="J265" s="143"/>
      <c r="K265" s="143"/>
      <c r="L265" s="143"/>
      <c r="M265" s="186"/>
    </row>
    <row r="266" spans="9:13" s="134" customFormat="1">
      <c r="I266" s="143"/>
      <c r="J266" s="143"/>
      <c r="K266" s="143"/>
      <c r="L266" s="143"/>
      <c r="M266" s="186"/>
    </row>
    <row r="267" spans="9:13" s="134" customFormat="1">
      <c r="I267" s="143"/>
      <c r="J267" s="143"/>
      <c r="K267" s="143"/>
      <c r="L267" s="143"/>
      <c r="M267" s="186"/>
    </row>
    <row r="268" spans="9:13" s="134" customFormat="1">
      <c r="I268" s="143"/>
      <c r="J268" s="143"/>
      <c r="K268" s="143"/>
      <c r="L268" s="143"/>
      <c r="M268" s="186"/>
    </row>
    <row r="269" spans="9:13" s="134" customFormat="1">
      <c r="I269" s="143"/>
      <c r="J269" s="143"/>
      <c r="K269" s="143"/>
      <c r="L269" s="143"/>
      <c r="M269" s="186"/>
    </row>
    <row r="270" spans="9:13" s="134" customFormat="1">
      <c r="I270" s="143"/>
      <c r="J270" s="143"/>
      <c r="K270" s="143"/>
      <c r="L270" s="143"/>
      <c r="M270" s="186"/>
    </row>
    <row r="271" spans="9:13" s="134" customFormat="1">
      <c r="I271" s="143"/>
      <c r="J271" s="143"/>
      <c r="K271" s="143"/>
      <c r="L271" s="143"/>
      <c r="M271" s="186"/>
    </row>
    <row r="272" spans="9:13" s="134" customFormat="1">
      <c r="I272" s="143"/>
      <c r="J272" s="143"/>
      <c r="K272" s="143"/>
      <c r="L272" s="143"/>
      <c r="M272" s="186"/>
    </row>
    <row r="273" spans="9:13" s="134" customFormat="1">
      <c r="I273" s="143"/>
      <c r="J273" s="143"/>
      <c r="K273" s="143"/>
      <c r="L273" s="143"/>
      <c r="M273" s="186"/>
    </row>
    <row r="274" spans="9:13" s="134" customFormat="1">
      <c r="I274" s="143"/>
      <c r="J274" s="143"/>
      <c r="K274" s="143"/>
      <c r="L274" s="143"/>
      <c r="M274" s="186"/>
    </row>
    <row r="275" spans="9:13" s="134" customFormat="1">
      <c r="I275" s="143"/>
      <c r="J275" s="143"/>
      <c r="K275" s="143"/>
      <c r="L275" s="143"/>
      <c r="M275" s="186"/>
    </row>
    <row r="276" spans="9:13" s="134" customFormat="1">
      <c r="I276" s="143"/>
      <c r="J276" s="143"/>
      <c r="K276" s="143"/>
      <c r="L276" s="143"/>
      <c r="M276" s="186"/>
    </row>
    <row r="277" spans="9:13" s="134" customFormat="1">
      <c r="I277" s="143"/>
      <c r="J277" s="143"/>
      <c r="K277" s="143"/>
      <c r="L277" s="143"/>
      <c r="M277" s="186"/>
    </row>
    <row r="278" spans="9:13" s="134" customFormat="1">
      <c r="I278" s="143"/>
      <c r="J278" s="143"/>
      <c r="K278" s="143"/>
      <c r="L278" s="143"/>
      <c r="M278" s="186"/>
    </row>
    <row r="279" spans="9:13" s="134" customFormat="1">
      <c r="I279" s="143"/>
      <c r="J279" s="143"/>
      <c r="K279" s="143"/>
      <c r="L279" s="143"/>
      <c r="M279" s="186"/>
    </row>
    <row r="280" spans="9:13" s="134" customFormat="1">
      <c r="I280" s="143"/>
      <c r="J280" s="143"/>
      <c r="K280" s="143"/>
      <c r="L280" s="143"/>
      <c r="M280" s="186"/>
    </row>
    <row r="281" spans="9:13" s="134" customFormat="1">
      <c r="I281" s="143"/>
      <c r="J281" s="143"/>
      <c r="K281" s="143"/>
      <c r="L281" s="143"/>
      <c r="M281" s="186"/>
    </row>
    <row r="282" spans="9:13" s="134" customFormat="1">
      <c r="I282" s="143"/>
      <c r="J282" s="143"/>
      <c r="K282" s="143"/>
      <c r="L282" s="143"/>
      <c r="M282" s="186"/>
    </row>
    <row r="283" spans="9:13" s="134" customFormat="1">
      <c r="I283" s="143"/>
      <c r="J283" s="143"/>
      <c r="K283" s="143"/>
      <c r="L283" s="143"/>
      <c r="M283" s="186"/>
    </row>
    <row r="284" spans="9:13" s="134" customFormat="1">
      <c r="I284" s="143"/>
      <c r="J284" s="143"/>
      <c r="K284" s="143"/>
      <c r="L284" s="143"/>
      <c r="M284" s="186"/>
    </row>
    <row r="285" spans="9:13" s="134" customFormat="1">
      <c r="I285" s="143"/>
      <c r="J285" s="143"/>
      <c r="K285" s="143"/>
      <c r="L285" s="143"/>
      <c r="M285" s="186"/>
    </row>
    <row r="286" spans="9:13" s="134" customFormat="1">
      <c r="I286" s="143"/>
      <c r="J286" s="143"/>
      <c r="K286" s="143"/>
      <c r="L286" s="143"/>
      <c r="M286" s="186"/>
    </row>
    <row r="287" spans="9:13" s="134" customFormat="1">
      <c r="I287" s="143"/>
      <c r="J287" s="143"/>
      <c r="K287" s="143"/>
      <c r="L287" s="143"/>
      <c r="M287" s="186"/>
    </row>
    <row r="288" spans="9:13" s="134" customFormat="1">
      <c r="I288" s="143"/>
      <c r="J288" s="143"/>
      <c r="K288" s="143"/>
      <c r="L288" s="143"/>
      <c r="M288" s="186"/>
    </row>
    <row r="289" spans="9:13" s="134" customFormat="1">
      <c r="I289" s="143"/>
      <c r="J289" s="143"/>
      <c r="K289" s="143"/>
      <c r="L289" s="143"/>
      <c r="M289" s="186"/>
    </row>
    <row r="290" spans="9:13" s="134" customFormat="1">
      <c r="I290" s="143"/>
      <c r="J290" s="143"/>
      <c r="K290" s="143"/>
      <c r="L290" s="143"/>
      <c r="M290" s="186"/>
    </row>
    <row r="291" spans="9:13" s="134" customFormat="1">
      <c r="I291" s="143"/>
      <c r="J291" s="143"/>
      <c r="K291" s="143"/>
      <c r="L291" s="143"/>
      <c r="M291" s="186"/>
    </row>
    <row r="292" spans="9:13" s="134" customFormat="1">
      <c r="I292" s="143"/>
      <c r="J292" s="143"/>
      <c r="K292" s="143"/>
      <c r="L292" s="143"/>
      <c r="M292" s="186"/>
    </row>
    <row r="293" spans="9:13" s="134" customFormat="1">
      <c r="I293" s="143"/>
      <c r="J293" s="143"/>
      <c r="K293" s="143"/>
      <c r="L293" s="143"/>
      <c r="M293" s="186"/>
    </row>
    <row r="294" spans="9:13" s="134" customFormat="1">
      <c r="I294" s="143"/>
      <c r="J294" s="143"/>
      <c r="K294" s="143"/>
      <c r="L294" s="143"/>
      <c r="M294" s="186"/>
    </row>
    <row r="295" spans="9:13" s="134" customFormat="1">
      <c r="I295" s="143"/>
      <c r="J295" s="143"/>
      <c r="K295" s="143"/>
      <c r="L295" s="143"/>
      <c r="M295" s="186"/>
    </row>
    <row r="296" spans="9:13" s="134" customFormat="1">
      <c r="I296" s="143"/>
      <c r="J296" s="143"/>
      <c r="K296" s="143"/>
      <c r="L296" s="143"/>
      <c r="M296" s="186"/>
    </row>
    <row r="297" spans="9:13" s="134" customFormat="1">
      <c r="I297" s="143"/>
      <c r="J297" s="143"/>
      <c r="K297" s="143"/>
      <c r="L297" s="143"/>
      <c r="M297" s="186"/>
    </row>
    <row r="298" spans="9:13" s="134" customFormat="1">
      <c r="I298" s="143"/>
      <c r="J298" s="143"/>
      <c r="K298" s="143"/>
      <c r="L298" s="143"/>
      <c r="M298" s="186"/>
    </row>
    <row r="299" spans="9:13" s="134" customFormat="1">
      <c r="I299" s="143"/>
      <c r="J299" s="143"/>
      <c r="K299" s="143"/>
      <c r="L299" s="143"/>
      <c r="M299" s="186"/>
    </row>
    <row r="300" spans="9:13" s="134" customFormat="1">
      <c r="I300" s="143"/>
      <c r="J300" s="143"/>
      <c r="K300" s="143"/>
      <c r="L300" s="143"/>
      <c r="M300" s="186"/>
    </row>
    <row r="301" spans="9:13" s="134" customFormat="1">
      <c r="I301" s="143"/>
      <c r="J301" s="143"/>
      <c r="K301" s="143"/>
      <c r="L301" s="143"/>
      <c r="M301" s="186"/>
    </row>
    <row r="302" spans="9:13" s="134" customFormat="1">
      <c r="I302" s="143"/>
      <c r="J302" s="143"/>
      <c r="K302" s="143"/>
      <c r="L302" s="143"/>
      <c r="M302" s="186"/>
    </row>
    <row r="303" spans="9:13" s="134" customFormat="1">
      <c r="I303" s="143"/>
      <c r="J303" s="143"/>
      <c r="K303" s="143"/>
      <c r="L303" s="143"/>
      <c r="M303" s="186"/>
    </row>
    <row r="304" spans="9:13" s="134" customFormat="1">
      <c r="I304" s="143"/>
      <c r="J304" s="143"/>
      <c r="K304" s="143"/>
      <c r="L304" s="143"/>
      <c r="M304" s="186"/>
    </row>
    <row r="305" spans="9:13" s="134" customFormat="1">
      <c r="I305" s="143"/>
      <c r="J305" s="143"/>
      <c r="K305" s="143"/>
      <c r="L305" s="143"/>
      <c r="M305" s="186"/>
    </row>
    <row r="306" spans="9:13" s="134" customFormat="1">
      <c r="I306" s="143"/>
      <c r="J306" s="143"/>
      <c r="K306" s="143"/>
      <c r="L306" s="143"/>
      <c r="M306" s="186"/>
    </row>
    <row r="307" spans="9:13" s="134" customFormat="1">
      <c r="I307" s="143"/>
      <c r="J307" s="143"/>
      <c r="K307" s="143"/>
      <c r="L307" s="143"/>
      <c r="M307" s="186"/>
    </row>
    <row r="308" spans="9:13" s="134" customFormat="1">
      <c r="I308" s="143"/>
      <c r="J308" s="143"/>
      <c r="K308" s="143"/>
      <c r="L308" s="143"/>
      <c r="M308" s="186"/>
    </row>
    <row r="309" spans="9:13" s="134" customFormat="1">
      <c r="I309" s="143"/>
      <c r="J309" s="143"/>
      <c r="K309" s="143"/>
      <c r="L309" s="143"/>
      <c r="M309" s="186"/>
    </row>
    <row r="310" spans="9:13" s="134" customFormat="1">
      <c r="I310" s="143"/>
      <c r="J310" s="143"/>
      <c r="K310" s="143"/>
      <c r="L310" s="143"/>
      <c r="M310" s="186"/>
    </row>
    <row r="311" spans="9:13" s="134" customFormat="1">
      <c r="I311" s="143"/>
      <c r="J311" s="143"/>
      <c r="K311" s="143"/>
      <c r="L311" s="143"/>
      <c r="M311" s="186"/>
    </row>
    <row r="312" spans="9:13" s="134" customFormat="1">
      <c r="I312" s="143"/>
      <c r="J312" s="143"/>
      <c r="K312" s="143"/>
      <c r="L312" s="143"/>
      <c r="M312" s="186"/>
    </row>
    <row r="313" spans="9:13" s="134" customFormat="1">
      <c r="I313" s="143"/>
      <c r="J313" s="143"/>
      <c r="K313" s="143"/>
      <c r="L313" s="143"/>
      <c r="M313" s="186"/>
    </row>
    <row r="314" spans="9:13" s="134" customFormat="1">
      <c r="I314" s="143"/>
      <c r="J314" s="143"/>
      <c r="K314" s="143"/>
      <c r="L314" s="143"/>
      <c r="M314" s="186"/>
    </row>
    <row r="315" spans="9:13" s="134" customFormat="1">
      <c r="I315" s="143"/>
      <c r="J315" s="143"/>
      <c r="K315" s="143"/>
      <c r="L315" s="143"/>
      <c r="M315" s="186"/>
    </row>
    <row r="316" spans="9:13" s="134" customFormat="1">
      <c r="I316" s="143"/>
      <c r="J316" s="143"/>
      <c r="K316" s="143"/>
      <c r="L316" s="143"/>
      <c r="M316" s="186"/>
    </row>
    <row r="317" spans="9:13" s="134" customFormat="1">
      <c r="I317" s="143"/>
      <c r="J317" s="143"/>
      <c r="K317" s="143"/>
      <c r="L317" s="143"/>
      <c r="M317" s="186"/>
    </row>
    <row r="318" spans="9:13" s="134" customFormat="1">
      <c r="I318" s="143"/>
      <c r="J318" s="143"/>
      <c r="K318" s="143"/>
      <c r="L318" s="143"/>
      <c r="M318" s="186"/>
    </row>
    <row r="319" spans="9:13" s="134" customFormat="1">
      <c r="I319" s="143"/>
      <c r="J319" s="143"/>
      <c r="K319" s="143"/>
      <c r="L319" s="143"/>
      <c r="M319" s="186"/>
    </row>
    <row r="320" spans="9:13" s="134" customFormat="1">
      <c r="I320" s="143"/>
      <c r="J320" s="143"/>
      <c r="K320" s="143"/>
      <c r="L320" s="143"/>
      <c r="M320" s="186"/>
    </row>
    <row r="321" spans="9:13" s="134" customFormat="1">
      <c r="I321" s="143"/>
      <c r="J321" s="143"/>
      <c r="K321" s="143"/>
      <c r="L321" s="143"/>
      <c r="M321" s="186"/>
    </row>
    <row r="322" spans="9:13" s="134" customFormat="1">
      <c r="I322" s="143"/>
      <c r="J322" s="143"/>
      <c r="K322" s="143"/>
      <c r="L322" s="143"/>
      <c r="M322" s="186"/>
    </row>
    <row r="323" spans="9:13" s="134" customFormat="1">
      <c r="I323" s="143"/>
      <c r="J323" s="143"/>
      <c r="K323" s="143"/>
      <c r="L323" s="143"/>
      <c r="M323" s="186"/>
    </row>
    <row r="324" spans="9:13" s="134" customFormat="1">
      <c r="I324" s="143"/>
      <c r="J324" s="143"/>
      <c r="K324" s="143"/>
      <c r="L324" s="143"/>
      <c r="M324" s="186"/>
    </row>
    <row r="325" spans="9:13" s="134" customFormat="1">
      <c r="I325" s="143"/>
      <c r="J325" s="143"/>
      <c r="K325" s="143"/>
      <c r="L325" s="143"/>
      <c r="M325" s="186"/>
    </row>
    <row r="326" spans="9:13" s="134" customFormat="1">
      <c r="I326" s="143"/>
      <c r="J326" s="143"/>
      <c r="K326" s="143"/>
      <c r="L326" s="143"/>
      <c r="M326" s="186"/>
    </row>
    <row r="327" spans="9:13" s="134" customFormat="1">
      <c r="I327" s="143"/>
      <c r="J327" s="143"/>
      <c r="K327" s="143"/>
      <c r="L327" s="143"/>
      <c r="M327" s="186"/>
    </row>
    <row r="328" spans="9:13" s="134" customFormat="1">
      <c r="I328" s="143"/>
      <c r="J328" s="143"/>
      <c r="K328" s="143"/>
      <c r="L328" s="143"/>
      <c r="M328" s="186"/>
    </row>
    <row r="329" spans="9:13" s="134" customFormat="1">
      <c r="I329" s="143"/>
      <c r="J329" s="143"/>
      <c r="K329" s="143"/>
      <c r="L329" s="143"/>
      <c r="M329" s="186"/>
    </row>
    <row r="330" spans="9:13" s="134" customFormat="1">
      <c r="I330" s="143"/>
      <c r="J330" s="143"/>
      <c r="K330" s="143"/>
      <c r="L330" s="143"/>
      <c r="M330" s="186"/>
    </row>
    <row r="331" spans="9:13" s="134" customFormat="1">
      <c r="I331" s="143"/>
      <c r="J331" s="143"/>
      <c r="K331" s="143"/>
      <c r="L331" s="143"/>
      <c r="M331" s="186"/>
    </row>
    <row r="332" spans="9:13" s="134" customFormat="1">
      <c r="I332" s="143"/>
      <c r="J332" s="143"/>
      <c r="K332" s="143"/>
      <c r="L332" s="143"/>
      <c r="M332" s="186"/>
    </row>
    <row r="333" spans="9:13" s="134" customFormat="1">
      <c r="I333" s="143"/>
      <c r="J333" s="143"/>
      <c r="K333" s="143"/>
      <c r="L333" s="143"/>
      <c r="M333" s="186"/>
    </row>
    <row r="334" spans="9:13" s="134" customFormat="1">
      <c r="I334" s="143"/>
      <c r="J334" s="143"/>
      <c r="K334" s="143"/>
      <c r="L334" s="143"/>
      <c r="M334" s="186"/>
    </row>
    <row r="335" spans="9:13" s="134" customFormat="1">
      <c r="I335" s="143"/>
      <c r="J335" s="143"/>
      <c r="K335" s="143"/>
      <c r="L335" s="143"/>
      <c r="M335" s="186"/>
    </row>
    <row r="336" spans="9:13" s="134" customFormat="1">
      <c r="I336" s="143"/>
      <c r="J336" s="143"/>
      <c r="K336" s="143"/>
      <c r="L336" s="143"/>
      <c r="M336" s="186"/>
    </row>
    <row r="337" spans="9:13" s="134" customFormat="1">
      <c r="I337" s="143"/>
      <c r="J337" s="143"/>
      <c r="K337" s="143"/>
      <c r="L337" s="143"/>
      <c r="M337" s="186"/>
    </row>
    <row r="338" spans="9:13" s="134" customFormat="1">
      <c r="I338" s="143"/>
      <c r="J338" s="143"/>
      <c r="K338" s="143"/>
      <c r="L338" s="143"/>
      <c r="M338" s="186"/>
    </row>
    <row r="339" spans="9:13" s="134" customFormat="1">
      <c r="I339" s="143"/>
      <c r="J339" s="143"/>
      <c r="K339" s="143"/>
      <c r="L339" s="143"/>
      <c r="M339" s="186"/>
    </row>
    <row r="340" spans="9:13" s="134" customFormat="1">
      <c r="I340" s="143"/>
      <c r="J340" s="143"/>
      <c r="K340" s="143"/>
      <c r="L340" s="143"/>
      <c r="M340" s="186"/>
    </row>
    <row r="341" spans="9:13" s="134" customFormat="1">
      <c r="I341" s="143"/>
      <c r="J341" s="143"/>
      <c r="K341" s="143"/>
      <c r="L341" s="143"/>
      <c r="M341" s="186"/>
    </row>
    <row r="342" spans="9:13" s="134" customFormat="1">
      <c r="I342" s="143"/>
      <c r="J342" s="143"/>
      <c r="K342" s="143"/>
      <c r="L342" s="143"/>
      <c r="M342" s="186"/>
    </row>
    <row r="343" spans="9:13" s="134" customFormat="1">
      <c r="I343" s="143"/>
      <c r="J343" s="143"/>
      <c r="K343" s="143"/>
      <c r="L343" s="143"/>
      <c r="M343" s="186"/>
    </row>
    <row r="344" spans="9:13" s="134" customFormat="1">
      <c r="I344" s="143"/>
      <c r="J344" s="143"/>
      <c r="K344" s="143"/>
      <c r="L344" s="143"/>
      <c r="M344" s="186"/>
    </row>
    <row r="345" spans="9:13" s="134" customFormat="1">
      <c r="I345" s="143"/>
      <c r="J345" s="143"/>
      <c r="K345" s="143"/>
      <c r="L345" s="143"/>
      <c r="M345" s="186"/>
    </row>
    <row r="346" spans="9:13" s="134" customFormat="1">
      <c r="I346" s="143"/>
      <c r="J346" s="143"/>
      <c r="K346" s="143"/>
      <c r="L346" s="143"/>
      <c r="M346" s="186"/>
    </row>
    <row r="347" spans="9:13" s="134" customFormat="1">
      <c r="I347" s="143"/>
      <c r="J347" s="143"/>
      <c r="K347" s="143"/>
      <c r="L347" s="143"/>
      <c r="M347" s="186"/>
    </row>
    <row r="348" spans="9:13" s="134" customFormat="1">
      <c r="I348" s="143"/>
      <c r="J348" s="143"/>
      <c r="K348" s="143"/>
      <c r="L348" s="143"/>
      <c r="M348" s="186"/>
    </row>
    <row r="349" spans="9:13" s="134" customFormat="1">
      <c r="I349" s="143"/>
      <c r="J349" s="143"/>
      <c r="K349" s="143"/>
      <c r="L349" s="143"/>
      <c r="M349" s="186"/>
    </row>
    <row r="350" spans="9:13" s="134" customFormat="1">
      <c r="I350" s="143"/>
      <c r="J350" s="143"/>
      <c r="K350" s="143"/>
      <c r="L350" s="143"/>
      <c r="M350" s="186"/>
    </row>
    <row r="351" spans="9:13" s="134" customFormat="1">
      <c r="I351" s="143"/>
      <c r="J351" s="143"/>
      <c r="K351" s="143"/>
      <c r="L351" s="143"/>
      <c r="M351" s="186"/>
    </row>
    <row r="352" spans="9:13" s="134" customFormat="1">
      <c r="I352" s="143"/>
      <c r="J352" s="143"/>
      <c r="K352" s="143"/>
      <c r="L352" s="143"/>
      <c r="M352" s="186"/>
    </row>
    <row r="353" spans="9:13" s="134" customFormat="1">
      <c r="I353" s="143"/>
      <c r="J353" s="143"/>
      <c r="K353" s="143"/>
      <c r="L353" s="143"/>
      <c r="M353" s="186"/>
    </row>
    <row r="354" spans="9:13" s="134" customFormat="1">
      <c r="I354" s="143"/>
      <c r="J354" s="143"/>
      <c r="K354" s="143"/>
      <c r="L354" s="143"/>
      <c r="M354" s="186"/>
    </row>
    <row r="355" spans="9:13" s="134" customFormat="1">
      <c r="I355" s="143"/>
      <c r="J355" s="143"/>
      <c r="K355" s="143"/>
      <c r="L355" s="143"/>
      <c r="M355" s="186"/>
    </row>
    <row r="356" spans="9:13" s="134" customFormat="1">
      <c r="I356" s="143"/>
      <c r="J356" s="143"/>
      <c r="K356" s="143"/>
      <c r="L356" s="143"/>
      <c r="M356" s="186"/>
    </row>
    <row r="357" spans="9:13" s="134" customFormat="1">
      <c r="I357" s="143"/>
      <c r="J357" s="143"/>
      <c r="K357" s="143"/>
      <c r="L357" s="143"/>
      <c r="M357" s="186"/>
    </row>
    <row r="358" spans="9:13" s="134" customFormat="1">
      <c r="I358" s="143"/>
      <c r="J358" s="143"/>
      <c r="K358" s="143"/>
      <c r="L358" s="143"/>
      <c r="M358" s="186"/>
    </row>
    <row r="359" spans="9:13" s="134" customFormat="1">
      <c r="I359" s="143"/>
      <c r="J359" s="143"/>
      <c r="K359" s="143"/>
      <c r="L359" s="143"/>
      <c r="M359" s="186"/>
    </row>
    <row r="360" spans="9:13" s="134" customFormat="1">
      <c r="I360" s="143"/>
      <c r="J360" s="143"/>
      <c r="K360" s="143"/>
      <c r="L360" s="143"/>
      <c r="M360" s="186"/>
    </row>
    <row r="361" spans="9:13" s="134" customFormat="1">
      <c r="I361" s="143"/>
      <c r="J361" s="143"/>
      <c r="K361" s="143"/>
      <c r="L361" s="143"/>
      <c r="M361" s="186"/>
    </row>
    <row r="362" spans="9:13" s="134" customFormat="1">
      <c r="I362" s="143"/>
      <c r="J362" s="143"/>
      <c r="K362" s="143"/>
      <c r="L362" s="143"/>
      <c r="M362" s="186"/>
    </row>
    <row r="363" spans="9:13" s="134" customFormat="1">
      <c r="I363" s="143"/>
      <c r="J363" s="143"/>
      <c r="K363" s="143"/>
      <c r="L363" s="143"/>
      <c r="M363" s="186"/>
    </row>
    <row r="364" spans="9:13" s="134" customFormat="1">
      <c r="I364" s="143"/>
      <c r="J364" s="143"/>
      <c r="K364" s="143"/>
      <c r="L364" s="143"/>
      <c r="M364" s="186"/>
    </row>
    <row r="365" spans="9:13" s="134" customFormat="1">
      <c r="I365" s="143"/>
      <c r="J365" s="143"/>
      <c r="K365" s="143"/>
      <c r="L365" s="143"/>
      <c r="M365" s="186"/>
    </row>
    <row r="366" spans="9:13" s="134" customFormat="1">
      <c r="I366" s="143"/>
      <c r="J366" s="143"/>
      <c r="K366" s="143"/>
      <c r="L366" s="143"/>
      <c r="M366" s="186"/>
    </row>
    <row r="367" spans="9:13" s="134" customFormat="1">
      <c r="I367" s="143"/>
      <c r="J367" s="143"/>
      <c r="K367" s="143"/>
      <c r="L367" s="143"/>
      <c r="M367" s="186"/>
    </row>
    <row r="368" spans="9:13" s="134" customFormat="1">
      <c r="I368" s="143"/>
      <c r="J368" s="143"/>
      <c r="K368" s="143"/>
      <c r="L368" s="143"/>
      <c r="M368" s="186"/>
    </row>
    <row r="369" spans="9:13" s="134" customFormat="1">
      <c r="I369" s="143"/>
      <c r="J369" s="143"/>
      <c r="K369" s="143"/>
      <c r="L369" s="143"/>
      <c r="M369" s="186"/>
    </row>
    <row r="370" spans="9:13" s="134" customFormat="1">
      <c r="I370" s="143"/>
      <c r="J370" s="143"/>
      <c r="K370" s="143"/>
      <c r="L370" s="143"/>
      <c r="M370" s="186"/>
    </row>
    <row r="371" spans="9:13" s="134" customFormat="1">
      <c r="I371" s="143"/>
      <c r="J371" s="143"/>
      <c r="K371" s="143"/>
      <c r="L371" s="143"/>
      <c r="M371" s="186"/>
    </row>
    <row r="372" spans="9:13" s="134" customFormat="1">
      <c r="I372" s="143"/>
      <c r="J372" s="143"/>
      <c r="K372" s="143"/>
      <c r="L372" s="143"/>
      <c r="M372" s="186"/>
    </row>
    <row r="373" spans="9:13" s="134" customFormat="1">
      <c r="I373" s="143"/>
      <c r="J373" s="143"/>
      <c r="K373" s="143"/>
      <c r="L373" s="143"/>
      <c r="M373" s="186"/>
    </row>
    <row r="374" spans="9:13" s="134" customFormat="1">
      <c r="I374" s="143"/>
      <c r="J374" s="143"/>
      <c r="K374" s="143"/>
      <c r="L374" s="143"/>
      <c r="M374" s="186"/>
    </row>
    <row r="375" spans="9:13" s="134" customFormat="1">
      <c r="I375" s="143"/>
      <c r="J375" s="143"/>
      <c r="K375" s="143"/>
      <c r="L375" s="143"/>
      <c r="M375" s="186"/>
    </row>
    <row r="376" spans="9:13" s="134" customFormat="1">
      <c r="I376" s="143"/>
      <c r="J376" s="143"/>
      <c r="K376" s="143"/>
      <c r="L376" s="143"/>
      <c r="M376" s="186"/>
    </row>
    <row r="377" spans="9:13" s="134" customFormat="1">
      <c r="I377" s="143"/>
      <c r="J377" s="143"/>
      <c r="K377" s="143"/>
      <c r="L377" s="143"/>
      <c r="M377" s="186"/>
    </row>
    <row r="378" spans="9:13" s="134" customFormat="1">
      <c r="I378" s="143"/>
      <c r="J378" s="143"/>
      <c r="K378" s="143"/>
      <c r="L378" s="143"/>
      <c r="M378" s="186"/>
    </row>
    <row r="379" spans="9:13" s="134" customFormat="1">
      <c r="I379" s="143"/>
      <c r="J379" s="143"/>
      <c r="K379" s="143"/>
      <c r="L379" s="143"/>
      <c r="M379" s="186"/>
    </row>
    <row r="380" spans="9:13" s="134" customFormat="1">
      <c r="I380" s="143"/>
      <c r="J380" s="143"/>
      <c r="K380" s="143"/>
      <c r="L380" s="143"/>
      <c r="M380" s="186"/>
    </row>
    <row r="381" spans="9:13" s="134" customFormat="1">
      <c r="I381" s="143"/>
      <c r="J381" s="143"/>
      <c r="K381" s="143"/>
      <c r="L381" s="143"/>
      <c r="M381" s="186"/>
    </row>
    <row r="382" spans="9:13" s="134" customFormat="1">
      <c r="I382" s="143"/>
      <c r="J382" s="143"/>
      <c r="K382" s="143"/>
      <c r="L382" s="143"/>
      <c r="M382" s="186"/>
    </row>
    <row r="383" spans="9:13" s="134" customFormat="1">
      <c r="I383" s="143"/>
      <c r="J383" s="143"/>
      <c r="K383" s="143"/>
      <c r="L383" s="143"/>
      <c r="M383" s="186"/>
    </row>
    <row r="384" spans="9:13" s="134" customFormat="1">
      <c r="I384" s="143"/>
      <c r="J384" s="143"/>
      <c r="K384" s="143"/>
      <c r="L384" s="143"/>
      <c r="M384" s="186"/>
    </row>
    <row r="385" spans="9:13" s="134" customFormat="1">
      <c r="I385" s="143"/>
      <c r="J385" s="143"/>
      <c r="K385" s="143"/>
      <c r="L385" s="143"/>
      <c r="M385" s="186"/>
    </row>
    <row r="386" spans="9:13" s="134" customFormat="1">
      <c r="I386" s="143"/>
      <c r="J386" s="143"/>
      <c r="K386" s="143"/>
      <c r="L386" s="143"/>
      <c r="M386" s="186"/>
    </row>
    <row r="387" spans="9:13" s="134" customFormat="1">
      <c r="I387" s="143"/>
      <c r="J387" s="143"/>
      <c r="K387" s="143"/>
      <c r="L387" s="143"/>
      <c r="M387" s="186"/>
    </row>
    <row r="388" spans="9:13" s="134" customFormat="1">
      <c r="I388" s="143"/>
      <c r="J388" s="143"/>
      <c r="K388" s="143"/>
      <c r="L388" s="143"/>
      <c r="M388" s="186"/>
    </row>
    <row r="389" spans="9:13" s="134" customFormat="1">
      <c r="I389" s="143"/>
      <c r="J389" s="143"/>
      <c r="K389" s="143"/>
      <c r="L389" s="143"/>
      <c r="M389" s="186"/>
    </row>
    <row r="390" spans="9:13" s="134" customFormat="1">
      <c r="I390" s="143"/>
      <c r="J390" s="143"/>
      <c r="K390" s="143"/>
      <c r="L390" s="143"/>
      <c r="M390" s="186"/>
    </row>
    <row r="391" spans="9:13" s="134" customFormat="1">
      <c r="I391" s="143"/>
      <c r="J391" s="143"/>
      <c r="K391" s="143"/>
      <c r="L391" s="143"/>
      <c r="M391" s="186"/>
    </row>
    <row r="392" spans="9:13" s="134" customFormat="1">
      <c r="I392" s="143"/>
      <c r="J392" s="143"/>
      <c r="K392" s="143"/>
      <c r="L392" s="143"/>
      <c r="M392" s="186"/>
    </row>
    <row r="393" spans="9:13" s="134" customFormat="1">
      <c r="I393" s="143"/>
      <c r="J393" s="143"/>
      <c r="K393" s="143"/>
      <c r="L393" s="143"/>
      <c r="M393" s="186"/>
    </row>
    <row r="394" spans="9:13" s="134" customFormat="1">
      <c r="I394" s="143"/>
      <c r="J394" s="143"/>
      <c r="K394" s="143"/>
      <c r="L394" s="143"/>
      <c r="M394" s="186"/>
    </row>
    <row r="395" spans="9:13" s="134" customFormat="1">
      <c r="I395" s="143"/>
      <c r="J395" s="143"/>
      <c r="K395" s="143"/>
      <c r="L395" s="143"/>
      <c r="M395" s="186"/>
    </row>
    <row r="396" spans="9:13" s="134" customFormat="1">
      <c r="I396" s="143"/>
      <c r="J396" s="143"/>
      <c r="K396" s="143"/>
      <c r="L396" s="143"/>
      <c r="M396" s="186"/>
    </row>
    <row r="397" spans="9:13" s="134" customFormat="1">
      <c r="I397" s="143"/>
      <c r="J397" s="143"/>
      <c r="K397" s="143"/>
      <c r="L397" s="143"/>
      <c r="M397" s="186"/>
    </row>
    <row r="398" spans="9:13" s="134" customFormat="1">
      <c r="I398" s="143"/>
      <c r="J398" s="143"/>
      <c r="K398" s="143"/>
      <c r="L398" s="143"/>
      <c r="M398" s="186"/>
    </row>
    <row r="399" spans="9:13" s="134" customFormat="1">
      <c r="I399" s="143"/>
      <c r="J399" s="143"/>
      <c r="K399" s="143"/>
      <c r="L399" s="143"/>
      <c r="M399" s="186"/>
    </row>
    <row r="400" spans="9:13" s="134" customFormat="1">
      <c r="I400" s="143"/>
      <c r="J400" s="143"/>
      <c r="K400" s="143"/>
      <c r="L400" s="143"/>
      <c r="M400" s="186"/>
    </row>
    <row r="401" spans="9:13" s="134" customFormat="1">
      <c r="I401" s="143"/>
      <c r="J401" s="143"/>
      <c r="K401" s="143"/>
      <c r="L401" s="143"/>
      <c r="M401" s="186"/>
    </row>
    <row r="402" spans="9:13" s="134" customFormat="1">
      <c r="I402" s="143"/>
      <c r="J402" s="143"/>
      <c r="K402" s="143"/>
      <c r="L402" s="143"/>
      <c r="M402" s="186"/>
    </row>
    <row r="403" spans="9:13" s="134" customFormat="1">
      <c r="I403" s="143"/>
      <c r="J403" s="143"/>
      <c r="K403" s="143"/>
      <c r="L403" s="143"/>
      <c r="M403" s="186"/>
    </row>
    <row r="404" spans="9:13" s="134" customFormat="1">
      <c r="I404" s="143"/>
      <c r="J404" s="143"/>
      <c r="K404" s="143"/>
      <c r="L404" s="143"/>
      <c r="M404" s="186"/>
    </row>
    <row r="405" spans="9:13" s="134" customFormat="1">
      <c r="I405" s="143"/>
      <c r="J405" s="143"/>
      <c r="K405" s="143"/>
      <c r="L405" s="143"/>
      <c r="M405" s="186"/>
    </row>
    <row r="406" spans="9:13" s="134" customFormat="1">
      <c r="I406" s="143"/>
      <c r="J406" s="143"/>
      <c r="K406" s="143"/>
      <c r="L406" s="143"/>
      <c r="M406" s="186"/>
    </row>
    <row r="407" spans="9:13" s="134" customFormat="1">
      <c r="I407" s="143"/>
      <c r="J407" s="143"/>
      <c r="K407" s="143"/>
      <c r="L407" s="143"/>
      <c r="M407" s="186"/>
    </row>
    <row r="408" spans="9:13" s="134" customFormat="1">
      <c r="I408" s="143"/>
      <c r="J408" s="143"/>
      <c r="K408" s="143"/>
      <c r="L408" s="143"/>
      <c r="M408" s="186"/>
    </row>
    <row r="409" spans="9:13" s="134" customFormat="1">
      <c r="I409" s="143"/>
      <c r="J409" s="143"/>
      <c r="K409" s="143"/>
      <c r="L409" s="143"/>
      <c r="M409" s="186"/>
    </row>
    <row r="410" spans="9:13" s="134" customFormat="1">
      <c r="I410" s="143"/>
      <c r="J410" s="143"/>
      <c r="K410" s="143"/>
      <c r="L410" s="143"/>
      <c r="M410" s="186"/>
    </row>
    <row r="411" spans="9:13" s="134" customFormat="1">
      <c r="I411" s="143"/>
      <c r="J411" s="143"/>
      <c r="K411" s="143"/>
      <c r="L411" s="143"/>
      <c r="M411" s="186"/>
    </row>
    <row r="412" spans="9:13" s="134" customFormat="1">
      <c r="I412" s="143"/>
      <c r="J412" s="143"/>
      <c r="K412" s="143"/>
      <c r="L412" s="143"/>
      <c r="M412" s="186"/>
    </row>
    <row r="413" spans="9:13" s="134" customFormat="1">
      <c r="I413" s="143"/>
      <c r="J413" s="143"/>
      <c r="K413" s="143"/>
      <c r="L413" s="143"/>
      <c r="M413" s="186"/>
    </row>
    <row r="414" spans="9:13" s="134" customFormat="1">
      <c r="I414" s="143"/>
      <c r="J414" s="143"/>
      <c r="K414" s="143"/>
      <c r="L414" s="143"/>
      <c r="M414" s="186"/>
    </row>
    <row r="415" spans="9:13" s="134" customFormat="1">
      <c r="I415" s="143"/>
      <c r="J415" s="143"/>
      <c r="K415" s="143"/>
      <c r="L415" s="143"/>
      <c r="M415" s="186"/>
    </row>
    <row r="416" spans="9:13" s="134" customFormat="1">
      <c r="I416" s="143"/>
      <c r="J416" s="143"/>
      <c r="K416" s="143"/>
      <c r="L416" s="143"/>
      <c r="M416" s="186"/>
    </row>
    <row r="417" spans="9:13" s="134" customFormat="1">
      <c r="I417" s="143"/>
      <c r="J417" s="143"/>
      <c r="K417" s="143"/>
      <c r="L417" s="143"/>
      <c r="M417" s="186"/>
    </row>
    <row r="418" spans="9:13" s="134" customFormat="1">
      <c r="I418" s="143"/>
      <c r="J418" s="143"/>
      <c r="K418" s="143"/>
      <c r="L418" s="143"/>
      <c r="M418" s="186"/>
    </row>
    <row r="419" spans="9:13" s="134" customFormat="1">
      <c r="I419" s="143"/>
      <c r="J419" s="143"/>
      <c r="K419" s="143"/>
      <c r="L419" s="143"/>
      <c r="M419" s="186"/>
    </row>
    <row r="420" spans="9:13" s="134" customFormat="1">
      <c r="I420" s="143"/>
      <c r="J420" s="143"/>
      <c r="K420" s="143"/>
      <c r="L420" s="143"/>
      <c r="M420" s="186"/>
    </row>
    <row r="421" spans="9:13" s="134" customFormat="1">
      <c r="I421" s="143"/>
      <c r="J421" s="143"/>
      <c r="K421" s="143"/>
      <c r="L421" s="143"/>
      <c r="M421" s="186"/>
    </row>
    <row r="422" spans="9:13" s="134" customFormat="1">
      <c r="I422" s="143"/>
      <c r="J422" s="143"/>
      <c r="K422" s="143"/>
      <c r="L422" s="143"/>
      <c r="M422" s="186"/>
    </row>
    <row r="423" spans="9:13" s="134" customFormat="1">
      <c r="I423" s="143"/>
      <c r="J423" s="143"/>
      <c r="K423" s="143"/>
      <c r="L423" s="143"/>
      <c r="M423" s="186"/>
    </row>
    <row r="424" spans="9:13" s="134" customFormat="1">
      <c r="I424" s="143"/>
      <c r="J424" s="143"/>
      <c r="K424" s="143"/>
      <c r="L424" s="143"/>
      <c r="M424" s="186"/>
    </row>
    <row r="425" spans="9:13" s="134" customFormat="1">
      <c r="I425" s="143"/>
      <c r="J425" s="143"/>
      <c r="K425" s="143"/>
      <c r="L425" s="143"/>
      <c r="M425" s="186"/>
    </row>
    <row r="426" spans="9:13" s="134" customFormat="1">
      <c r="I426" s="143"/>
      <c r="J426" s="143"/>
      <c r="K426" s="143"/>
      <c r="L426" s="143"/>
      <c r="M426" s="186"/>
    </row>
    <row r="427" spans="9:13" s="134" customFormat="1">
      <c r="I427" s="143"/>
      <c r="J427" s="143"/>
      <c r="K427" s="143"/>
      <c r="L427" s="143"/>
      <c r="M427" s="186"/>
    </row>
    <row r="428" spans="9:13" s="134" customFormat="1">
      <c r="I428" s="143"/>
      <c r="J428" s="143"/>
      <c r="K428" s="143"/>
      <c r="L428" s="143"/>
      <c r="M428" s="186"/>
    </row>
    <row r="429" spans="9:13" s="134" customFormat="1">
      <c r="I429" s="143"/>
      <c r="J429" s="143"/>
      <c r="K429" s="143"/>
      <c r="L429" s="143"/>
      <c r="M429" s="186"/>
    </row>
    <row r="430" spans="9:13" s="134" customFormat="1">
      <c r="I430" s="143"/>
      <c r="J430" s="143"/>
      <c r="K430" s="143"/>
      <c r="L430" s="143"/>
      <c r="M430" s="186"/>
    </row>
    <row r="431" spans="9:13" s="134" customFormat="1">
      <c r="I431" s="143"/>
      <c r="J431" s="143"/>
      <c r="K431" s="143"/>
      <c r="L431" s="143"/>
      <c r="M431" s="186"/>
    </row>
    <row r="432" spans="9:13" s="134" customFormat="1">
      <c r="I432" s="143"/>
      <c r="J432" s="143"/>
      <c r="K432" s="143"/>
      <c r="L432" s="143"/>
      <c r="M432" s="186"/>
    </row>
    <row r="433" spans="9:13" s="134" customFormat="1">
      <c r="I433" s="143"/>
      <c r="J433" s="143"/>
      <c r="K433" s="143"/>
      <c r="L433" s="143"/>
      <c r="M433" s="186"/>
    </row>
    <row r="434" spans="9:13" s="134" customFormat="1">
      <c r="I434" s="143"/>
      <c r="J434" s="143"/>
      <c r="K434" s="143"/>
      <c r="L434" s="143"/>
      <c r="M434" s="186"/>
    </row>
    <row r="435" spans="9:13" s="134" customFormat="1">
      <c r="I435" s="143"/>
      <c r="J435" s="143"/>
      <c r="K435" s="143"/>
      <c r="L435" s="143"/>
      <c r="M435" s="186"/>
    </row>
    <row r="436" spans="9:13" s="134" customFormat="1">
      <c r="I436" s="143"/>
      <c r="J436" s="143"/>
      <c r="K436" s="143"/>
      <c r="L436" s="143"/>
      <c r="M436" s="186"/>
    </row>
    <row r="437" spans="9:13" s="134" customFormat="1">
      <c r="I437" s="143"/>
      <c r="J437" s="143"/>
      <c r="K437" s="143"/>
      <c r="L437" s="143"/>
      <c r="M437" s="186"/>
    </row>
    <row r="438" spans="9:13" s="134" customFormat="1">
      <c r="I438" s="143"/>
      <c r="J438" s="143"/>
      <c r="K438" s="143"/>
      <c r="L438" s="143"/>
      <c r="M438" s="186"/>
    </row>
    <row r="439" spans="9:13" s="134" customFormat="1">
      <c r="I439" s="143"/>
      <c r="J439" s="143"/>
      <c r="K439" s="143"/>
      <c r="L439" s="143"/>
      <c r="M439" s="186"/>
    </row>
    <row r="440" spans="9:13" s="134" customFormat="1">
      <c r="I440" s="143"/>
      <c r="J440" s="143"/>
      <c r="K440" s="143"/>
      <c r="L440" s="143"/>
      <c r="M440" s="186"/>
    </row>
    <row r="441" spans="9:13" s="134" customFormat="1">
      <c r="I441" s="143"/>
      <c r="J441" s="143"/>
      <c r="K441" s="143"/>
      <c r="L441" s="143"/>
      <c r="M441" s="186"/>
    </row>
    <row r="442" spans="9:13" s="134" customFormat="1">
      <c r="I442" s="143"/>
      <c r="J442" s="143"/>
      <c r="K442" s="143"/>
      <c r="L442" s="143"/>
      <c r="M442" s="186"/>
    </row>
    <row r="443" spans="9:13" s="134" customFormat="1">
      <c r="I443" s="143"/>
      <c r="J443" s="143"/>
      <c r="K443" s="143"/>
      <c r="L443" s="143"/>
      <c r="M443" s="186"/>
    </row>
    <row r="444" spans="9:13" s="134" customFormat="1">
      <c r="I444" s="143"/>
      <c r="J444" s="143"/>
      <c r="K444" s="143"/>
      <c r="L444" s="143"/>
      <c r="M444" s="186"/>
    </row>
    <row r="445" spans="9:13" s="134" customFormat="1">
      <c r="I445" s="143"/>
      <c r="J445" s="143"/>
      <c r="K445" s="143"/>
      <c r="L445" s="143"/>
      <c r="M445" s="186"/>
    </row>
    <row r="446" spans="9:13" s="134" customFormat="1">
      <c r="I446" s="143"/>
      <c r="J446" s="143"/>
      <c r="K446" s="143"/>
      <c r="L446" s="143"/>
      <c r="M446" s="186"/>
    </row>
    <row r="447" spans="9:13" s="134" customFormat="1">
      <c r="I447" s="143"/>
      <c r="J447" s="143"/>
      <c r="K447" s="143"/>
      <c r="L447" s="143"/>
      <c r="M447" s="186"/>
    </row>
    <row r="448" spans="9:13" s="134" customFormat="1">
      <c r="I448" s="143"/>
      <c r="J448" s="143"/>
      <c r="K448" s="143"/>
      <c r="L448" s="143"/>
      <c r="M448" s="186"/>
    </row>
    <row r="449" spans="9:13" s="134" customFormat="1">
      <c r="I449" s="143"/>
      <c r="J449" s="143"/>
      <c r="K449" s="143"/>
      <c r="L449" s="143"/>
      <c r="M449" s="186"/>
    </row>
    <row r="450" spans="9:13" s="134" customFormat="1">
      <c r="I450" s="143"/>
      <c r="J450" s="143"/>
      <c r="K450" s="143"/>
      <c r="L450" s="143"/>
      <c r="M450" s="186"/>
    </row>
    <row r="451" spans="9:13" s="134" customFormat="1">
      <c r="I451" s="143"/>
      <c r="J451" s="143"/>
      <c r="K451" s="143"/>
      <c r="L451" s="143"/>
      <c r="M451" s="186"/>
    </row>
    <row r="452" spans="9:13" s="134" customFormat="1">
      <c r="I452" s="143"/>
      <c r="J452" s="143"/>
      <c r="K452" s="143"/>
      <c r="L452" s="143"/>
      <c r="M452" s="186"/>
    </row>
    <row r="453" spans="9:13" s="134" customFormat="1">
      <c r="I453" s="143"/>
      <c r="J453" s="143"/>
      <c r="K453" s="143"/>
      <c r="L453" s="143"/>
      <c r="M453" s="186"/>
    </row>
    <row r="454" spans="9:13" s="134" customFormat="1">
      <c r="I454" s="143"/>
      <c r="J454" s="143"/>
      <c r="K454" s="143"/>
      <c r="L454" s="143"/>
      <c r="M454" s="186"/>
    </row>
    <row r="455" spans="9:13" s="134" customFormat="1">
      <c r="I455" s="143"/>
      <c r="J455" s="143"/>
      <c r="K455" s="143"/>
      <c r="L455" s="143"/>
      <c r="M455" s="186"/>
    </row>
    <row r="456" spans="9:13" s="134" customFormat="1">
      <c r="I456" s="143"/>
      <c r="J456" s="143"/>
      <c r="K456" s="143"/>
      <c r="L456" s="143"/>
      <c r="M456" s="186"/>
    </row>
    <row r="457" spans="9:13" s="134" customFormat="1">
      <c r="I457" s="143"/>
      <c r="J457" s="143"/>
      <c r="K457" s="143"/>
      <c r="L457" s="143"/>
      <c r="M457" s="186"/>
    </row>
    <row r="458" spans="9:13" s="134" customFormat="1">
      <c r="I458" s="143"/>
      <c r="J458" s="143"/>
      <c r="K458" s="143"/>
      <c r="L458" s="143"/>
      <c r="M458" s="186"/>
    </row>
    <row r="459" spans="9:13" s="134" customFormat="1">
      <c r="I459" s="143"/>
      <c r="J459" s="143"/>
      <c r="K459" s="143"/>
      <c r="L459" s="143"/>
      <c r="M459" s="186"/>
    </row>
    <row r="460" spans="9:13" s="134" customFormat="1">
      <c r="I460" s="143"/>
      <c r="J460" s="143"/>
      <c r="K460" s="143"/>
      <c r="L460" s="143"/>
      <c r="M460" s="186"/>
    </row>
    <row r="461" spans="9:13" s="134" customFormat="1">
      <c r="I461" s="143"/>
      <c r="J461" s="143"/>
      <c r="K461" s="143"/>
      <c r="L461" s="143"/>
      <c r="M461" s="186"/>
    </row>
    <row r="462" spans="9:13" s="134" customFormat="1">
      <c r="I462" s="143"/>
      <c r="J462" s="143"/>
      <c r="K462" s="143"/>
      <c r="L462" s="143"/>
      <c r="M462" s="186"/>
    </row>
    <row r="463" spans="9:13" s="134" customFormat="1">
      <c r="I463" s="143"/>
      <c r="J463" s="143"/>
      <c r="K463" s="143"/>
      <c r="L463" s="143"/>
      <c r="M463" s="186"/>
    </row>
    <row r="464" spans="9:13" s="134" customFormat="1">
      <c r="I464" s="143"/>
      <c r="J464" s="143"/>
      <c r="K464" s="143"/>
      <c r="L464" s="143"/>
      <c r="M464" s="186"/>
    </row>
    <row r="465" spans="9:13" s="134" customFormat="1">
      <c r="I465" s="143"/>
      <c r="J465" s="143"/>
      <c r="K465" s="143"/>
      <c r="L465" s="143"/>
      <c r="M465" s="186"/>
    </row>
    <row r="466" spans="9:13" s="134" customFormat="1">
      <c r="I466" s="143"/>
      <c r="J466" s="143"/>
      <c r="K466" s="143"/>
      <c r="L466" s="143"/>
      <c r="M466" s="186"/>
    </row>
    <row r="467" spans="9:13" s="134" customFormat="1">
      <c r="I467" s="143"/>
      <c r="J467" s="143"/>
      <c r="K467" s="143"/>
      <c r="L467" s="143"/>
      <c r="M467" s="186"/>
    </row>
    <row r="468" spans="9:13" s="134" customFormat="1">
      <c r="I468" s="143"/>
      <c r="J468" s="143"/>
      <c r="K468" s="143"/>
      <c r="L468" s="143"/>
      <c r="M468" s="186"/>
    </row>
    <row r="469" spans="9:13" s="134" customFormat="1">
      <c r="I469" s="143"/>
      <c r="J469" s="143"/>
      <c r="K469" s="143"/>
      <c r="L469" s="143"/>
      <c r="M469" s="186"/>
    </row>
    <row r="470" spans="9:13" s="134" customFormat="1">
      <c r="I470" s="143"/>
      <c r="J470" s="143"/>
      <c r="K470" s="143"/>
      <c r="L470" s="143"/>
      <c r="M470" s="186"/>
    </row>
    <row r="471" spans="9:13" s="134" customFormat="1">
      <c r="I471" s="143"/>
      <c r="J471" s="143"/>
      <c r="K471" s="143"/>
      <c r="L471" s="143"/>
      <c r="M471" s="186"/>
    </row>
    <row r="472" spans="9:13" s="134" customFormat="1">
      <c r="I472" s="143"/>
      <c r="J472" s="143"/>
      <c r="K472" s="143"/>
      <c r="L472" s="143"/>
      <c r="M472" s="186"/>
    </row>
    <row r="473" spans="9:13" s="134" customFormat="1">
      <c r="I473" s="143"/>
      <c r="J473" s="143"/>
      <c r="K473" s="143"/>
      <c r="L473" s="143"/>
      <c r="M473" s="186"/>
    </row>
    <row r="474" spans="9:13" s="134" customFormat="1">
      <c r="I474" s="143"/>
      <c r="J474" s="143"/>
      <c r="K474" s="143"/>
      <c r="L474" s="143"/>
      <c r="M474" s="186"/>
    </row>
    <row r="475" spans="9:13" s="134" customFormat="1">
      <c r="I475" s="143"/>
      <c r="J475" s="143"/>
      <c r="K475" s="143"/>
      <c r="L475" s="143"/>
      <c r="M475" s="186"/>
    </row>
    <row r="476" spans="9:13" s="134" customFormat="1">
      <c r="I476" s="143"/>
      <c r="J476" s="143"/>
      <c r="K476" s="143"/>
      <c r="L476" s="143"/>
      <c r="M476" s="186"/>
    </row>
    <row r="477" spans="9:13" s="134" customFormat="1">
      <c r="I477" s="143"/>
      <c r="J477" s="143"/>
      <c r="K477" s="143"/>
      <c r="L477" s="143"/>
      <c r="M477" s="186"/>
    </row>
    <row r="478" spans="9:13" s="134" customFormat="1">
      <c r="I478" s="143"/>
      <c r="J478" s="143"/>
      <c r="K478" s="143"/>
      <c r="L478" s="143"/>
      <c r="M478" s="186"/>
    </row>
    <row r="479" spans="9:13" s="134" customFormat="1">
      <c r="I479" s="143"/>
      <c r="J479" s="143"/>
      <c r="K479" s="143"/>
      <c r="L479" s="143"/>
      <c r="M479" s="186"/>
    </row>
    <row r="480" spans="9:13" s="134" customFormat="1">
      <c r="I480" s="143"/>
      <c r="J480" s="143"/>
      <c r="K480" s="143"/>
      <c r="L480" s="143"/>
      <c r="M480" s="186"/>
    </row>
    <row r="481" spans="9:13" s="134" customFormat="1">
      <c r="I481" s="143"/>
      <c r="J481" s="143"/>
      <c r="K481" s="143"/>
      <c r="L481" s="143"/>
      <c r="M481" s="186"/>
    </row>
    <row r="482" spans="9:13" s="134" customFormat="1">
      <c r="I482" s="143"/>
      <c r="J482" s="143"/>
      <c r="K482" s="143"/>
      <c r="L482" s="143"/>
      <c r="M482" s="186"/>
    </row>
    <row r="483" spans="9:13" s="134" customFormat="1">
      <c r="I483" s="143"/>
      <c r="J483" s="143"/>
      <c r="K483" s="143"/>
      <c r="L483" s="143"/>
      <c r="M483" s="186"/>
    </row>
    <row r="484" spans="9:13" s="134" customFormat="1">
      <c r="I484" s="143"/>
      <c r="J484" s="143"/>
      <c r="K484" s="143"/>
      <c r="L484" s="143"/>
      <c r="M484" s="186"/>
    </row>
    <row r="485" spans="9:13" s="134" customFormat="1">
      <c r="I485" s="143"/>
      <c r="J485" s="143"/>
      <c r="K485" s="143"/>
      <c r="L485" s="143"/>
      <c r="M485" s="186"/>
    </row>
    <row r="486" spans="9:13" s="134" customFormat="1">
      <c r="I486" s="143"/>
      <c r="J486" s="143"/>
      <c r="K486" s="143"/>
      <c r="L486" s="143"/>
      <c r="M486" s="186"/>
    </row>
    <row r="487" spans="9:13" s="134" customFormat="1">
      <c r="I487" s="143"/>
      <c r="J487" s="143"/>
      <c r="K487" s="143"/>
      <c r="L487" s="143"/>
      <c r="M487" s="186"/>
    </row>
    <row r="488" spans="9:13" s="134" customFormat="1">
      <c r="I488" s="143"/>
      <c r="J488" s="143"/>
      <c r="K488" s="143"/>
      <c r="L488" s="143"/>
      <c r="M488" s="186"/>
    </row>
    <row r="489" spans="9:13" s="134" customFormat="1">
      <c r="I489" s="143"/>
      <c r="J489" s="143"/>
      <c r="K489" s="143"/>
      <c r="L489" s="143"/>
      <c r="M489" s="186"/>
    </row>
    <row r="490" spans="9:13" s="134" customFormat="1">
      <c r="I490" s="143"/>
      <c r="J490" s="143"/>
      <c r="K490" s="143"/>
      <c r="L490" s="143"/>
      <c r="M490" s="186"/>
    </row>
    <row r="491" spans="9:13" s="134" customFormat="1">
      <c r="I491" s="143"/>
      <c r="J491" s="143"/>
      <c r="K491" s="143"/>
      <c r="L491" s="143"/>
      <c r="M491" s="186"/>
    </row>
    <row r="492" spans="9:13" s="134" customFormat="1">
      <c r="I492" s="143"/>
      <c r="J492" s="143"/>
      <c r="K492" s="143"/>
      <c r="L492" s="143"/>
      <c r="M492" s="186"/>
    </row>
    <row r="493" spans="9:13" s="134" customFormat="1">
      <c r="I493" s="143"/>
      <c r="J493" s="143"/>
      <c r="K493" s="143"/>
      <c r="L493" s="143"/>
      <c r="M493" s="186"/>
    </row>
    <row r="494" spans="9:13" s="134" customFormat="1">
      <c r="I494" s="143"/>
      <c r="J494" s="143"/>
      <c r="K494" s="143"/>
      <c r="L494" s="143"/>
      <c r="M494" s="186"/>
    </row>
    <row r="495" spans="9:13" s="134" customFormat="1">
      <c r="I495" s="143"/>
      <c r="J495" s="143"/>
      <c r="K495" s="143"/>
      <c r="L495" s="143"/>
      <c r="M495" s="186"/>
    </row>
    <row r="496" spans="9:13" s="134" customFormat="1">
      <c r="I496" s="143"/>
      <c r="J496" s="143"/>
      <c r="K496" s="143"/>
      <c r="L496" s="143"/>
      <c r="M496" s="186"/>
    </row>
    <row r="497" spans="9:13" s="134" customFormat="1">
      <c r="I497" s="143"/>
      <c r="J497" s="143"/>
      <c r="K497" s="143"/>
      <c r="L497" s="143"/>
      <c r="M497" s="186"/>
    </row>
    <row r="498" spans="9:13" s="134" customFormat="1">
      <c r="I498" s="143"/>
      <c r="J498" s="143"/>
      <c r="K498" s="143"/>
      <c r="L498" s="143"/>
      <c r="M498" s="186"/>
    </row>
    <row r="499" spans="9:13" s="134" customFormat="1">
      <c r="I499" s="143"/>
      <c r="J499" s="143"/>
      <c r="K499" s="143"/>
      <c r="L499" s="143"/>
      <c r="M499" s="186"/>
    </row>
    <row r="500" spans="9:13" s="134" customFormat="1">
      <c r="I500" s="143"/>
      <c r="J500" s="143"/>
      <c r="K500" s="143"/>
      <c r="L500" s="143"/>
      <c r="M500" s="186"/>
    </row>
    <row r="501" spans="9:13" s="134" customFormat="1">
      <c r="I501" s="143"/>
      <c r="J501" s="143"/>
      <c r="K501" s="143"/>
      <c r="L501" s="143"/>
      <c r="M501" s="186"/>
    </row>
    <row r="502" spans="9:13" s="134" customFormat="1">
      <c r="I502" s="143"/>
      <c r="J502" s="143"/>
      <c r="K502" s="143"/>
      <c r="L502" s="143"/>
      <c r="M502" s="186"/>
    </row>
    <row r="503" spans="9:13" s="134" customFormat="1">
      <c r="I503" s="143"/>
      <c r="J503" s="143"/>
      <c r="K503" s="143"/>
      <c r="L503" s="143"/>
      <c r="M503" s="186"/>
    </row>
    <row r="504" spans="9:13" s="134" customFormat="1">
      <c r="I504" s="143"/>
      <c r="J504" s="143"/>
      <c r="K504" s="143"/>
      <c r="L504" s="143"/>
      <c r="M504" s="186"/>
    </row>
    <row r="505" spans="9:13" s="134" customFormat="1">
      <c r="I505" s="143"/>
      <c r="J505" s="143"/>
      <c r="K505" s="143"/>
      <c r="L505" s="143"/>
      <c r="M505" s="186"/>
    </row>
    <row r="506" spans="9:13" s="134" customFormat="1">
      <c r="I506" s="143"/>
      <c r="J506" s="143"/>
      <c r="K506" s="143"/>
      <c r="L506" s="143"/>
      <c r="M506" s="186"/>
    </row>
    <row r="507" spans="9:13" s="134" customFormat="1">
      <c r="I507" s="143"/>
      <c r="J507" s="143"/>
      <c r="K507" s="143"/>
      <c r="L507" s="143"/>
      <c r="M507" s="186"/>
    </row>
    <row r="508" spans="9:13" s="134" customFormat="1">
      <c r="I508" s="143"/>
      <c r="J508" s="143"/>
      <c r="K508" s="143"/>
      <c r="L508" s="143"/>
      <c r="M508" s="186"/>
    </row>
    <row r="509" spans="9:13" s="134" customFormat="1">
      <c r="I509" s="143"/>
      <c r="J509" s="143"/>
      <c r="K509" s="143"/>
      <c r="L509" s="143"/>
      <c r="M509" s="186"/>
    </row>
    <row r="510" spans="9:13" s="134" customFormat="1">
      <c r="I510" s="143"/>
      <c r="J510" s="143"/>
      <c r="K510" s="143"/>
      <c r="L510" s="143"/>
      <c r="M510" s="186"/>
    </row>
    <row r="511" spans="9:13" s="134" customFormat="1">
      <c r="I511" s="143"/>
      <c r="J511" s="143"/>
      <c r="K511" s="143"/>
      <c r="L511" s="143"/>
      <c r="M511" s="186"/>
    </row>
    <row r="512" spans="9:13" s="134" customFormat="1">
      <c r="I512" s="143"/>
      <c r="J512" s="143"/>
      <c r="K512" s="143"/>
      <c r="L512" s="143"/>
      <c r="M512" s="186"/>
    </row>
    <row r="513" spans="9:13" s="134" customFormat="1">
      <c r="I513" s="143"/>
      <c r="J513" s="143"/>
      <c r="K513" s="143"/>
      <c r="L513" s="143"/>
      <c r="M513" s="186"/>
    </row>
    <row r="514" spans="9:13" s="134" customFormat="1">
      <c r="I514" s="143"/>
      <c r="J514" s="143"/>
      <c r="K514" s="143"/>
      <c r="L514" s="143"/>
      <c r="M514" s="186"/>
    </row>
    <row r="515" spans="9:13" s="134" customFormat="1">
      <c r="I515" s="143"/>
      <c r="J515" s="143"/>
      <c r="K515" s="143"/>
      <c r="L515" s="143"/>
      <c r="M515" s="186"/>
    </row>
    <row r="516" spans="9:13" s="134" customFormat="1">
      <c r="I516" s="143"/>
      <c r="J516" s="143"/>
      <c r="K516" s="143"/>
      <c r="L516" s="143"/>
      <c r="M516" s="186"/>
    </row>
    <row r="517" spans="9:13" s="134" customFormat="1">
      <c r="I517" s="143"/>
      <c r="J517" s="143"/>
      <c r="K517" s="143"/>
      <c r="L517" s="143"/>
      <c r="M517" s="186"/>
    </row>
    <row r="518" spans="9:13" s="134" customFormat="1">
      <c r="I518" s="143"/>
      <c r="J518" s="143"/>
      <c r="K518" s="143"/>
      <c r="L518" s="143"/>
      <c r="M518" s="186"/>
    </row>
    <row r="519" spans="9:13" s="134" customFormat="1">
      <c r="I519" s="143"/>
      <c r="J519" s="143"/>
      <c r="K519" s="143"/>
      <c r="L519" s="143"/>
      <c r="M519" s="186"/>
    </row>
    <row r="520" spans="9:13" s="134" customFormat="1">
      <c r="I520" s="143"/>
      <c r="J520" s="143"/>
      <c r="K520" s="143"/>
      <c r="L520" s="143"/>
      <c r="M520" s="186"/>
    </row>
    <row r="521" spans="9:13" s="134" customFormat="1">
      <c r="I521" s="143"/>
      <c r="J521" s="143"/>
      <c r="K521" s="143"/>
      <c r="L521" s="143"/>
      <c r="M521" s="186"/>
    </row>
    <row r="522" spans="9:13" s="134" customFormat="1">
      <c r="I522" s="143"/>
      <c r="J522" s="143"/>
      <c r="K522" s="143"/>
      <c r="L522" s="143"/>
      <c r="M522" s="186"/>
    </row>
    <row r="523" spans="9:13" s="134" customFormat="1">
      <c r="I523" s="143"/>
      <c r="J523" s="143"/>
      <c r="K523" s="143"/>
      <c r="L523" s="143"/>
      <c r="M523" s="186"/>
    </row>
    <row r="524" spans="9:13" s="134" customFormat="1">
      <c r="I524" s="143"/>
      <c r="J524" s="143"/>
      <c r="K524" s="143"/>
      <c r="L524" s="143"/>
      <c r="M524" s="186"/>
    </row>
    <row r="525" spans="9:13" s="134" customFormat="1">
      <c r="I525" s="143"/>
      <c r="J525" s="143"/>
      <c r="K525" s="143"/>
      <c r="L525" s="143"/>
      <c r="M525" s="186"/>
    </row>
    <row r="526" spans="9:13" s="134" customFormat="1">
      <c r="I526" s="143"/>
      <c r="J526" s="143"/>
      <c r="K526" s="143"/>
      <c r="L526" s="143"/>
      <c r="M526" s="186"/>
    </row>
    <row r="527" spans="9:13" s="134" customFormat="1">
      <c r="I527" s="143"/>
      <c r="J527" s="143"/>
      <c r="K527" s="143"/>
      <c r="L527" s="143"/>
      <c r="M527" s="186"/>
    </row>
    <row r="528" spans="9:13" s="134" customFormat="1">
      <c r="I528" s="143"/>
      <c r="J528" s="143"/>
      <c r="K528" s="143"/>
      <c r="L528" s="143"/>
      <c r="M528" s="186"/>
    </row>
    <row r="529" spans="9:13" s="134" customFormat="1">
      <c r="I529" s="143"/>
      <c r="J529" s="143"/>
      <c r="K529" s="143"/>
      <c r="L529" s="143"/>
      <c r="M529" s="186"/>
    </row>
    <row r="530" spans="9:13" s="134" customFormat="1">
      <c r="I530" s="143"/>
      <c r="J530" s="143"/>
      <c r="K530" s="143"/>
      <c r="L530" s="143"/>
      <c r="M530" s="186"/>
    </row>
    <row r="531" spans="9:13" s="134" customFormat="1">
      <c r="I531" s="143"/>
      <c r="J531" s="143"/>
      <c r="K531" s="143"/>
      <c r="L531" s="143"/>
      <c r="M531" s="186"/>
    </row>
    <row r="532" spans="9:13" s="134" customFormat="1">
      <c r="I532" s="143"/>
      <c r="J532" s="143"/>
      <c r="K532" s="143"/>
      <c r="L532" s="143"/>
      <c r="M532" s="186"/>
    </row>
    <row r="533" spans="9:13" s="134" customFormat="1">
      <c r="I533" s="143"/>
      <c r="J533" s="143"/>
      <c r="K533" s="143"/>
      <c r="L533" s="143"/>
      <c r="M533" s="186"/>
    </row>
    <row r="534" spans="9:13" s="134" customFormat="1">
      <c r="I534" s="143"/>
      <c r="J534" s="143"/>
      <c r="K534" s="143"/>
      <c r="L534" s="143"/>
      <c r="M534" s="186"/>
    </row>
    <row r="535" spans="9:13" s="134" customFormat="1">
      <c r="I535" s="143"/>
      <c r="J535" s="143"/>
      <c r="K535" s="143"/>
      <c r="L535" s="143"/>
      <c r="M535" s="186"/>
    </row>
    <row r="536" spans="9:13" s="134" customFormat="1">
      <c r="I536" s="143"/>
      <c r="J536" s="143"/>
      <c r="K536" s="143"/>
      <c r="L536" s="143"/>
      <c r="M536" s="186"/>
    </row>
    <row r="537" spans="9:13" s="134" customFormat="1">
      <c r="I537" s="143"/>
      <c r="J537" s="143"/>
      <c r="K537" s="143"/>
      <c r="L537" s="143"/>
      <c r="M537" s="186"/>
    </row>
    <row r="538" spans="9:13" s="134" customFormat="1">
      <c r="I538" s="143"/>
      <c r="J538" s="143"/>
      <c r="K538" s="143"/>
      <c r="L538" s="143"/>
      <c r="M538" s="186"/>
    </row>
    <row r="539" spans="9:13" s="134" customFormat="1">
      <c r="I539" s="143"/>
      <c r="J539" s="143"/>
      <c r="K539" s="143"/>
      <c r="L539" s="143"/>
      <c r="M539" s="186"/>
    </row>
    <row r="540" spans="9:13" s="134" customFormat="1">
      <c r="I540" s="143"/>
      <c r="J540" s="143"/>
      <c r="K540" s="143"/>
      <c r="L540" s="143"/>
      <c r="M540" s="186"/>
    </row>
    <row r="541" spans="9:13" s="134" customFormat="1">
      <c r="I541" s="143"/>
      <c r="J541" s="143"/>
      <c r="K541" s="143"/>
      <c r="L541" s="143"/>
      <c r="M541" s="186"/>
    </row>
    <row r="542" spans="9:13" s="134" customFormat="1">
      <c r="I542" s="143"/>
      <c r="J542" s="143"/>
      <c r="K542" s="143"/>
      <c r="L542" s="143"/>
      <c r="M542" s="186"/>
    </row>
    <row r="543" spans="9:13" s="134" customFormat="1">
      <c r="I543" s="143"/>
      <c r="J543" s="143"/>
      <c r="K543" s="143"/>
      <c r="L543" s="143"/>
      <c r="M543" s="186"/>
    </row>
    <row r="544" spans="9:13" s="134" customFormat="1">
      <c r="I544" s="143"/>
      <c r="J544" s="143"/>
      <c r="K544" s="143"/>
      <c r="L544" s="143"/>
      <c r="M544" s="186"/>
    </row>
    <row r="545" spans="9:13" s="134" customFormat="1">
      <c r="I545" s="143"/>
      <c r="J545" s="143"/>
      <c r="K545" s="143"/>
      <c r="L545" s="143"/>
      <c r="M545" s="186"/>
    </row>
    <row r="546" spans="9:13" s="134" customFormat="1">
      <c r="I546" s="143"/>
      <c r="J546" s="143"/>
      <c r="K546" s="143"/>
      <c r="L546" s="143"/>
      <c r="M546" s="186"/>
    </row>
    <row r="547" spans="9:13" s="134" customFormat="1">
      <c r="I547" s="143"/>
      <c r="J547" s="143"/>
      <c r="K547" s="143"/>
      <c r="L547" s="143"/>
      <c r="M547" s="186"/>
    </row>
    <row r="548" spans="9:13" s="134" customFormat="1">
      <c r="I548" s="143"/>
      <c r="J548" s="143"/>
      <c r="K548" s="143"/>
      <c r="L548" s="143"/>
      <c r="M548" s="186"/>
    </row>
    <row r="549" spans="9:13" s="134" customFormat="1">
      <c r="I549" s="143"/>
      <c r="J549" s="143"/>
      <c r="K549" s="143"/>
      <c r="L549" s="143"/>
      <c r="M549" s="186"/>
    </row>
    <row r="550" spans="9:13" s="134" customFormat="1">
      <c r="I550" s="143"/>
      <c r="J550" s="143"/>
      <c r="K550" s="143"/>
      <c r="L550" s="143"/>
      <c r="M550" s="186"/>
    </row>
    <row r="551" spans="9:13" s="134" customFormat="1">
      <c r="I551" s="143"/>
      <c r="J551" s="143"/>
      <c r="K551" s="143"/>
      <c r="L551" s="143"/>
      <c r="M551" s="186"/>
    </row>
    <row r="552" spans="9:13" s="134" customFormat="1">
      <c r="I552" s="143"/>
      <c r="J552" s="143"/>
      <c r="K552" s="143"/>
      <c r="L552" s="143"/>
      <c r="M552" s="186"/>
    </row>
    <row r="553" spans="9:13" s="134" customFormat="1">
      <c r="I553" s="143"/>
      <c r="J553" s="143"/>
      <c r="K553" s="143"/>
      <c r="L553" s="143"/>
      <c r="M553" s="186"/>
    </row>
    <row r="554" spans="9:13" s="134" customFormat="1">
      <c r="I554" s="143"/>
      <c r="J554" s="143"/>
      <c r="K554" s="143"/>
      <c r="L554" s="143"/>
      <c r="M554" s="186"/>
    </row>
    <row r="555" spans="9:13" s="134" customFormat="1">
      <c r="I555" s="143"/>
      <c r="J555" s="143"/>
      <c r="K555" s="143"/>
      <c r="L555" s="143"/>
      <c r="M555" s="186"/>
    </row>
    <row r="556" spans="9:13" s="134" customFormat="1">
      <c r="I556" s="143"/>
      <c r="J556" s="143"/>
      <c r="K556" s="143"/>
      <c r="L556" s="143"/>
      <c r="M556" s="186"/>
    </row>
    <row r="557" spans="9:13" s="134" customFormat="1">
      <c r="I557" s="143"/>
      <c r="J557" s="143"/>
      <c r="K557" s="143"/>
      <c r="L557" s="143"/>
      <c r="M557" s="186"/>
    </row>
    <row r="558" spans="9:13" s="134" customFormat="1">
      <c r="I558" s="143"/>
      <c r="J558" s="143"/>
      <c r="K558" s="143"/>
      <c r="L558" s="143"/>
      <c r="M558" s="186"/>
    </row>
    <row r="559" spans="9:13" s="134" customFormat="1">
      <c r="I559" s="143"/>
      <c r="J559" s="143"/>
      <c r="K559" s="143"/>
      <c r="L559" s="143"/>
      <c r="M559" s="186"/>
    </row>
    <row r="560" spans="9:13" s="134" customFormat="1">
      <c r="I560" s="143"/>
      <c r="J560" s="143"/>
      <c r="K560" s="143"/>
      <c r="L560" s="143"/>
      <c r="M560" s="186"/>
    </row>
    <row r="561" spans="9:13" s="134" customFormat="1">
      <c r="I561" s="143"/>
      <c r="J561" s="143"/>
      <c r="K561" s="143"/>
      <c r="L561" s="143"/>
      <c r="M561" s="186"/>
    </row>
    <row r="562" spans="9:13" s="134" customFormat="1">
      <c r="I562" s="143"/>
      <c r="J562" s="143"/>
      <c r="K562" s="143"/>
      <c r="L562" s="143"/>
      <c r="M562" s="186"/>
    </row>
    <row r="563" spans="9:13" s="134" customFormat="1">
      <c r="I563" s="143"/>
      <c r="J563" s="143"/>
      <c r="K563" s="143"/>
      <c r="L563" s="143"/>
      <c r="M563" s="186"/>
    </row>
    <row r="564" spans="9:13" s="134" customFormat="1">
      <c r="I564" s="143"/>
      <c r="J564" s="143"/>
      <c r="K564" s="143"/>
      <c r="L564" s="143"/>
      <c r="M564" s="186"/>
    </row>
    <row r="565" spans="9:13" s="134" customFormat="1">
      <c r="I565" s="143"/>
      <c r="J565" s="143"/>
      <c r="K565" s="143"/>
      <c r="L565" s="143"/>
      <c r="M565" s="186"/>
    </row>
    <row r="566" spans="9:13" s="134" customFormat="1">
      <c r="I566" s="143"/>
      <c r="J566" s="143"/>
      <c r="K566" s="143"/>
      <c r="L566" s="143"/>
      <c r="M566" s="186"/>
    </row>
    <row r="567" spans="9:13" s="134" customFormat="1">
      <c r="I567" s="143"/>
      <c r="J567" s="143"/>
      <c r="K567" s="143"/>
      <c r="L567" s="143"/>
      <c r="M567" s="186"/>
    </row>
    <row r="568" spans="9:13" s="134" customFormat="1">
      <c r="I568" s="143"/>
      <c r="J568" s="143"/>
      <c r="K568" s="143"/>
      <c r="L568" s="143"/>
      <c r="M568" s="186"/>
    </row>
    <row r="569" spans="9:13" s="134" customFormat="1">
      <c r="I569" s="143"/>
      <c r="J569" s="143"/>
      <c r="K569" s="143"/>
      <c r="L569" s="143"/>
      <c r="M569" s="186"/>
    </row>
    <row r="570" spans="9:13" s="134" customFormat="1">
      <c r="I570" s="143"/>
      <c r="J570" s="143"/>
      <c r="K570" s="143"/>
      <c r="L570" s="143"/>
      <c r="M570" s="186"/>
    </row>
    <row r="571" spans="9:13" s="134" customFormat="1">
      <c r="I571" s="143"/>
      <c r="J571" s="143"/>
      <c r="K571" s="143"/>
      <c r="L571" s="143"/>
      <c r="M571" s="186"/>
    </row>
    <row r="572" spans="9:13" s="134" customFormat="1">
      <c r="I572" s="143"/>
      <c r="J572" s="143"/>
      <c r="K572" s="143"/>
      <c r="L572" s="143"/>
      <c r="M572" s="186"/>
    </row>
    <row r="573" spans="9:13" s="134" customFormat="1">
      <c r="I573" s="143"/>
      <c r="J573" s="143"/>
      <c r="K573" s="143"/>
      <c r="L573" s="143"/>
      <c r="M573" s="186"/>
    </row>
    <row r="574" spans="9:13" s="134" customFormat="1">
      <c r="I574" s="143"/>
      <c r="J574" s="143"/>
      <c r="K574" s="143"/>
      <c r="L574" s="143"/>
      <c r="M574" s="186"/>
    </row>
    <row r="575" spans="9:13" s="134" customFormat="1">
      <c r="I575" s="143"/>
      <c r="J575" s="143"/>
      <c r="K575" s="143"/>
      <c r="L575" s="143"/>
      <c r="M575" s="186"/>
    </row>
    <row r="576" spans="9:13" s="134" customFormat="1">
      <c r="I576" s="143"/>
      <c r="J576" s="143"/>
      <c r="K576" s="143"/>
      <c r="L576" s="143"/>
      <c r="M576" s="186"/>
    </row>
    <row r="577" spans="9:13" s="134" customFormat="1">
      <c r="I577" s="143"/>
      <c r="J577" s="143"/>
      <c r="K577" s="143"/>
      <c r="L577" s="143"/>
      <c r="M577" s="186"/>
    </row>
    <row r="578" spans="9:13" s="134" customFormat="1">
      <c r="I578" s="143"/>
      <c r="J578" s="143"/>
      <c r="K578" s="143"/>
      <c r="L578" s="143"/>
      <c r="M578" s="186"/>
    </row>
    <row r="579" spans="9:13" s="134" customFormat="1">
      <c r="I579" s="143"/>
      <c r="J579" s="143"/>
      <c r="K579" s="143"/>
      <c r="L579" s="143"/>
      <c r="M579" s="186"/>
    </row>
    <row r="580" spans="9:13" s="134" customFormat="1">
      <c r="I580" s="143"/>
      <c r="J580" s="143"/>
      <c r="K580" s="143"/>
      <c r="L580" s="143"/>
      <c r="M580" s="186"/>
    </row>
    <row r="581" spans="9:13" s="134" customFormat="1">
      <c r="I581" s="143"/>
      <c r="J581" s="143"/>
      <c r="K581" s="143"/>
      <c r="L581" s="143"/>
      <c r="M581" s="186"/>
    </row>
    <row r="582" spans="9:13" s="134" customFormat="1">
      <c r="I582" s="143"/>
      <c r="J582" s="143"/>
      <c r="K582" s="143"/>
      <c r="L582" s="143"/>
      <c r="M582" s="186"/>
    </row>
    <row r="583" spans="9:13" s="134" customFormat="1">
      <c r="I583" s="143"/>
      <c r="J583" s="143"/>
      <c r="K583" s="143"/>
      <c r="L583" s="143"/>
      <c r="M583" s="186"/>
    </row>
    <row r="584" spans="9:13" s="134" customFormat="1">
      <c r="I584" s="143"/>
      <c r="J584" s="143"/>
      <c r="K584" s="143"/>
      <c r="L584" s="143"/>
      <c r="M584" s="186"/>
    </row>
    <row r="585" spans="9:13" s="134" customFormat="1">
      <c r="I585" s="143"/>
      <c r="J585" s="143"/>
      <c r="K585" s="143"/>
      <c r="L585" s="143"/>
      <c r="M585" s="186"/>
    </row>
    <row r="586" spans="9:13" s="134" customFormat="1">
      <c r="I586" s="143"/>
      <c r="J586" s="143"/>
      <c r="K586" s="143"/>
      <c r="L586" s="143"/>
      <c r="M586" s="186"/>
    </row>
    <row r="587" spans="9:13" s="134" customFormat="1">
      <c r="I587" s="143"/>
      <c r="J587" s="143"/>
      <c r="K587" s="143"/>
      <c r="L587" s="143"/>
      <c r="M587" s="186"/>
    </row>
    <row r="588" spans="9:13" s="134" customFormat="1">
      <c r="I588" s="143"/>
      <c r="J588" s="143"/>
      <c r="K588" s="143"/>
      <c r="L588" s="143"/>
      <c r="M588" s="186"/>
    </row>
    <row r="589" spans="9:13" s="134" customFormat="1">
      <c r="I589" s="143"/>
      <c r="J589" s="143"/>
      <c r="K589" s="143"/>
      <c r="L589" s="143"/>
      <c r="M589" s="186"/>
    </row>
    <row r="590" spans="9:13" s="134" customFormat="1">
      <c r="I590" s="143"/>
      <c r="J590" s="143"/>
      <c r="K590" s="143"/>
      <c r="L590" s="143"/>
      <c r="M590" s="186"/>
    </row>
    <row r="591" spans="9:13" s="134" customFormat="1">
      <c r="I591" s="143"/>
      <c r="J591" s="143"/>
      <c r="K591" s="143"/>
      <c r="L591" s="143"/>
      <c r="M591" s="186"/>
    </row>
    <row r="592" spans="9:13" s="134" customFormat="1">
      <c r="I592" s="143"/>
      <c r="J592" s="143"/>
      <c r="K592" s="143"/>
      <c r="L592" s="143"/>
      <c r="M592" s="186"/>
    </row>
    <row r="593" spans="9:13" s="134" customFormat="1">
      <c r="I593" s="143"/>
      <c r="J593" s="143"/>
      <c r="K593" s="143"/>
      <c r="L593" s="143"/>
      <c r="M593" s="186"/>
    </row>
    <row r="594" spans="9:13" s="134" customFormat="1">
      <c r="I594" s="143"/>
      <c r="J594" s="143"/>
      <c r="K594" s="143"/>
      <c r="L594" s="143"/>
      <c r="M594" s="186"/>
    </row>
    <row r="595" spans="9:13" s="134" customFormat="1">
      <c r="I595" s="143"/>
      <c r="J595" s="143"/>
      <c r="K595" s="143"/>
      <c r="L595" s="143"/>
      <c r="M595" s="186"/>
    </row>
    <row r="596" spans="9:13" s="134" customFormat="1">
      <c r="I596" s="143"/>
      <c r="J596" s="143"/>
      <c r="K596" s="143"/>
      <c r="L596" s="143"/>
      <c r="M596" s="186"/>
    </row>
    <row r="597" spans="9:13" s="134" customFormat="1">
      <c r="I597" s="143"/>
      <c r="J597" s="143"/>
      <c r="K597" s="143"/>
      <c r="L597" s="143"/>
      <c r="M597" s="186"/>
    </row>
    <row r="598" spans="9:13" s="134" customFormat="1">
      <c r="I598" s="143"/>
      <c r="J598" s="143"/>
      <c r="K598" s="143"/>
      <c r="L598" s="143"/>
      <c r="M598" s="186"/>
    </row>
    <row r="599" spans="9:13" s="134" customFormat="1">
      <c r="I599" s="143"/>
      <c r="J599" s="143"/>
      <c r="K599" s="143"/>
      <c r="L599" s="143"/>
      <c r="M599" s="186"/>
    </row>
    <row r="600" spans="9:13" s="134" customFormat="1">
      <c r="I600" s="143"/>
      <c r="J600" s="143"/>
      <c r="K600" s="143"/>
      <c r="L600" s="143"/>
      <c r="M600" s="186"/>
    </row>
    <row r="601" spans="9:13" s="134" customFormat="1">
      <c r="I601" s="143"/>
      <c r="J601" s="143"/>
      <c r="K601" s="143"/>
      <c r="L601" s="143"/>
      <c r="M601" s="186"/>
    </row>
    <row r="602" spans="9:13" s="134" customFormat="1">
      <c r="I602" s="143"/>
      <c r="J602" s="143"/>
      <c r="K602" s="143"/>
      <c r="L602" s="143"/>
      <c r="M602" s="186"/>
    </row>
    <row r="603" spans="9:13" s="134" customFormat="1">
      <c r="I603" s="143"/>
      <c r="J603" s="143"/>
      <c r="K603" s="143"/>
      <c r="L603" s="143"/>
      <c r="M603" s="186"/>
    </row>
    <row r="604" spans="9:13" s="134" customFormat="1">
      <c r="I604" s="143"/>
      <c r="J604" s="143"/>
      <c r="K604" s="143"/>
      <c r="L604" s="143"/>
      <c r="M604" s="186"/>
    </row>
    <row r="605" spans="9:13" s="134" customFormat="1">
      <c r="I605" s="143"/>
      <c r="J605" s="143"/>
      <c r="K605" s="143"/>
      <c r="L605" s="143"/>
      <c r="M605" s="186"/>
    </row>
    <row r="606" spans="9:13" s="134" customFormat="1">
      <c r="I606" s="143"/>
      <c r="J606" s="143"/>
      <c r="K606" s="143"/>
      <c r="L606" s="143"/>
      <c r="M606" s="186"/>
    </row>
    <row r="607" spans="9:13" s="134" customFormat="1">
      <c r="I607" s="143"/>
      <c r="J607" s="143"/>
      <c r="K607" s="143"/>
      <c r="L607" s="143"/>
      <c r="M607" s="186"/>
    </row>
    <row r="608" spans="9:13" s="134" customFormat="1">
      <c r="I608" s="143"/>
      <c r="J608" s="143"/>
      <c r="K608" s="143"/>
      <c r="L608" s="143"/>
      <c r="M608" s="186"/>
    </row>
    <row r="609" spans="9:13" s="134" customFormat="1">
      <c r="I609" s="143"/>
      <c r="J609" s="143"/>
      <c r="K609" s="143"/>
      <c r="L609" s="143"/>
      <c r="M609" s="186"/>
    </row>
    <row r="610" spans="9:13" s="134" customFormat="1">
      <c r="I610" s="143"/>
      <c r="J610" s="143"/>
      <c r="K610" s="143"/>
      <c r="L610" s="143"/>
      <c r="M610" s="186"/>
    </row>
    <row r="611" spans="9:13" s="134" customFormat="1">
      <c r="I611" s="143"/>
      <c r="J611" s="143"/>
      <c r="K611" s="143"/>
      <c r="L611" s="143"/>
      <c r="M611" s="186"/>
    </row>
    <row r="612" spans="9:13" s="134" customFormat="1">
      <c r="I612" s="143"/>
      <c r="J612" s="143"/>
      <c r="K612" s="143"/>
      <c r="L612" s="143"/>
      <c r="M612" s="186"/>
    </row>
    <row r="613" spans="9:13" s="134" customFormat="1">
      <c r="I613" s="143"/>
      <c r="J613" s="143"/>
      <c r="K613" s="143"/>
      <c r="L613" s="143"/>
      <c r="M613" s="186"/>
    </row>
    <row r="614" spans="9:13" s="134" customFormat="1">
      <c r="I614" s="143"/>
      <c r="J614" s="143"/>
      <c r="K614" s="143"/>
      <c r="L614" s="143"/>
      <c r="M614" s="186"/>
    </row>
    <row r="615" spans="9:13" s="134" customFormat="1">
      <c r="I615" s="143"/>
      <c r="J615" s="143"/>
      <c r="K615" s="143"/>
      <c r="L615" s="143"/>
      <c r="M615" s="186"/>
    </row>
    <row r="616" spans="9:13" s="134" customFormat="1">
      <c r="I616" s="143"/>
      <c r="J616" s="143"/>
      <c r="K616" s="143"/>
      <c r="L616" s="143"/>
      <c r="M616" s="186"/>
    </row>
    <row r="617" spans="9:13" s="134" customFormat="1">
      <c r="I617" s="143"/>
      <c r="J617" s="143"/>
      <c r="K617" s="143"/>
      <c r="L617" s="143"/>
      <c r="M617" s="186"/>
    </row>
    <row r="618" spans="9:13" s="134" customFormat="1">
      <c r="I618" s="143"/>
      <c r="J618" s="143"/>
      <c r="K618" s="143"/>
      <c r="L618" s="143"/>
      <c r="M618" s="186"/>
    </row>
    <row r="619" spans="9:13" s="134" customFormat="1">
      <c r="I619" s="143"/>
      <c r="J619" s="143"/>
      <c r="K619" s="143"/>
      <c r="L619" s="143"/>
      <c r="M619" s="186"/>
    </row>
    <row r="620" spans="9:13" s="134" customFormat="1">
      <c r="I620" s="143"/>
      <c r="J620" s="143"/>
      <c r="K620" s="143"/>
      <c r="L620" s="143"/>
      <c r="M620" s="186"/>
    </row>
    <row r="621" spans="9:13" s="134" customFormat="1">
      <c r="I621" s="143"/>
      <c r="J621" s="143"/>
      <c r="K621" s="143"/>
      <c r="L621" s="143"/>
      <c r="M621" s="186"/>
    </row>
    <row r="622" spans="9:13" s="134" customFormat="1">
      <c r="I622" s="143"/>
      <c r="J622" s="143"/>
      <c r="K622" s="143"/>
      <c r="L622" s="143"/>
      <c r="M622" s="186"/>
    </row>
    <row r="623" spans="9:13" s="134" customFormat="1">
      <c r="I623" s="143"/>
      <c r="J623" s="143"/>
      <c r="K623" s="143"/>
      <c r="L623" s="143"/>
      <c r="M623" s="186"/>
    </row>
    <row r="624" spans="9:13" s="134" customFormat="1">
      <c r="I624" s="143"/>
      <c r="J624" s="143"/>
      <c r="K624" s="143"/>
      <c r="L624" s="143"/>
      <c r="M624" s="186"/>
    </row>
    <row r="625" spans="9:13" s="134" customFormat="1">
      <c r="I625" s="143"/>
      <c r="J625" s="143"/>
      <c r="K625" s="143"/>
      <c r="L625" s="143"/>
      <c r="M625" s="186"/>
    </row>
    <row r="626" spans="9:13" s="134" customFormat="1">
      <c r="I626" s="143"/>
      <c r="J626" s="143"/>
      <c r="K626" s="143"/>
      <c r="L626" s="143"/>
      <c r="M626" s="186"/>
    </row>
    <row r="627" spans="9:13" s="134" customFormat="1">
      <c r="I627" s="143"/>
      <c r="J627" s="143"/>
      <c r="K627" s="143"/>
      <c r="L627" s="143"/>
      <c r="M627" s="186"/>
    </row>
    <row r="628" spans="9:13" s="134" customFormat="1">
      <c r="I628" s="143"/>
      <c r="J628" s="143"/>
      <c r="K628" s="143"/>
      <c r="L628" s="143"/>
      <c r="M628" s="186"/>
    </row>
    <row r="629" spans="9:13" s="134" customFormat="1">
      <c r="I629" s="143"/>
      <c r="J629" s="143"/>
      <c r="K629" s="143"/>
      <c r="L629" s="143"/>
      <c r="M629" s="186"/>
    </row>
    <row r="630" spans="9:13" s="134" customFormat="1">
      <c r="I630" s="143"/>
      <c r="J630" s="143"/>
      <c r="K630" s="143"/>
      <c r="L630" s="143"/>
      <c r="M630" s="186"/>
    </row>
    <row r="631" spans="9:13" s="134" customFormat="1">
      <c r="I631" s="143"/>
      <c r="J631" s="143"/>
      <c r="K631" s="143"/>
      <c r="L631" s="143"/>
      <c r="M631" s="186"/>
    </row>
    <row r="632" spans="9:13" s="134" customFormat="1">
      <c r="I632" s="143"/>
      <c r="J632" s="143"/>
      <c r="K632" s="143"/>
      <c r="L632" s="143"/>
      <c r="M632" s="186"/>
    </row>
    <row r="633" spans="9:13" s="134" customFormat="1">
      <c r="I633" s="143"/>
      <c r="J633" s="143"/>
      <c r="K633" s="143"/>
      <c r="L633" s="143"/>
      <c r="M633" s="186"/>
    </row>
    <row r="634" spans="9:13" s="134" customFormat="1">
      <c r="I634" s="143"/>
      <c r="J634" s="143"/>
      <c r="K634" s="143"/>
      <c r="L634" s="143"/>
      <c r="M634" s="186"/>
    </row>
    <row r="635" spans="9:13" s="134" customFormat="1">
      <c r="I635" s="143"/>
      <c r="J635" s="143"/>
      <c r="K635" s="143"/>
      <c r="L635" s="143"/>
      <c r="M635" s="186"/>
    </row>
    <row r="636" spans="9:13" s="134" customFormat="1">
      <c r="I636" s="143"/>
      <c r="J636" s="143"/>
      <c r="K636" s="143"/>
      <c r="L636" s="143"/>
      <c r="M636" s="186"/>
    </row>
    <row r="637" spans="9:13" s="134" customFormat="1">
      <c r="I637" s="143"/>
      <c r="J637" s="143"/>
      <c r="K637" s="143"/>
      <c r="L637" s="143"/>
      <c r="M637" s="186"/>
    </row>
    <row r="638" spans="9:13" s="134" customFormat="1">
      <c r="I638" s="143"/>
      <c r="J638" s="143"/>
      <c r="K638" s="143"/>
      <c r="L638" s="143"/>
      <c r="M638" s="186"/>
    </row>
    <row r="639" spans="9:13" s="134" customFormat="1">
      <c r="I639" s="143"/>
      <c r="J639" s="143"/>
      <c r="K639" s="143"/>
      <c r="L639" s="143"/>
      <c r="M639" s="186"/>
    </row>
    <row r="640" spans="9:13" s="134" customFormat="1">
      <c r="I640" s="143"/>
      <c r="J640" s="143"/>
      <c r="K640" s="143"/>
      <c r="L640" s="143"/>
      <c r="M640" s="186"/>
    </row>
    <row r="641" spans="9:13" s="134" customFormat="1">
      <c r="I641" s="143"/>
      <c r="J641" s="143"/>
      <c r="K641" s="143"/>
      <c r="L641" s="143"/>
      <c r="M641" s="186"/>
    </row>
    <row r="642" spans="9:13" s="134" customFormat="1">
      <c r="I642" s="143"/>
      <c r="J642" s="143"/>
      <c r="K642" s="143"/>
      <c r="L642" s="143"/>
      <c r="M642" s="186"/>
    </row>
    <row r="643" spans="9:13" s="134" customFormat="1">
      <c r="I643" s="143"/>
      <c r="J643" s="143"/>
      <c r="K643" s="143"/>
      <c r="L643" s="143"/>
      <c r="M643" s="186"/>
    </row>
    <row r="644" spans="9:13" s="134" customFormat="1">
      <c r="I644" s="143"/>
      <c r="J644" s="143"/>
      <c r="K644" s="143"/>
      <c r="L644" s="143"/>
      <c r="M644" s="186"/>
    </row>
    <row r="645" spans="9:13" s="134" customFormat="1">
      <c r="I645" s="143"/>
      <c r="J645" s="143"/>
      <c r="K645" s="143"/>
      <c r="L645" s="143"/>
      <c r="M645" s="186"/>
    </row>
    <row r="646" spans="9:13" s="134" customFormat="1">
      <c r="I646" s="143"/>
      <c r="J646" s="143"/>
      <c r="K646" s="143"/>
      <c r="L646" s="143"/>
      <c r="M646" s="186"/>
    </row>
    <row r="647" spans="9:13" s="134" customFormat="1">
      <c r="I647" s="143"/>
      <c r="J647" s="143"/>
      <c r="K647" s="143"/>
      <c r="L647" s="143"/>
      <c r="M647" s="186"/>
    </row>
    <row r="648" spans="9:13" s="134" customFormat="1">
      <c r="I648" s="143"/>
      <c r="J648" s="143"/>
      <c r="K648" s="143"/>
      <c r="L648" s="143"/>
      <c r="M648" s="186"/>
    </row>
    <row r="649" spans="9:13" s="134" customFormat="1">
      <c r="I649" s="143"/>
      <c r="J649" s="143"/>
      <c r="K649" s="143"/>
      <c r="L649" s="143"/>
      <c r="M649" s="186"/>
    </row>
    <row r="650" spans="9:13" s="134" customFormat="1">
      <c r="I650" s="143"/>
      <c r="J650" s="143"/>
      <c r="K650" s="143"/>
      <c r="L650" s="143"/>
      <c r="M650" s="186"/>
    </row>
    <row r="651" spans="9:13" s="134" customFormat="1">
      <c r="I651" s="143"/>
      <c r="J651" s="143"/>
      <c r="K651" s="143"/>
      <c r="L651" s="143"/>
      <c r="M651" s="186"/>
    </row>
    <row r="652" spans="9:13" s="134" customFormat="1">
      <c r="I652" s="143"/>
      <c r="J652" s="143"/>
      <c r="K652" s="143"/>
      <c r="L652" s="143"/>
      <c r="M652" s="186"/>
    </row>
    <row r="653" spans="9:13" s="134" customFormat="1">
      <c r="I653" s="143"/>
      <c r="J653" s="143"/>
      <c r="K653" s="143"/>
      <c r="L653" s="143"/>
      <c r="M653" s="186"/>
    </row>
    <row r="654" spans="9:13" s="134" customFormat="1">
      <c r="I654" s="143"/>
      <c r="J654" s="143"/>
      <c r="K654" s="143"/>
      <c r="L654" s="143"/>
      <c r="M654" s="186"/>
    </row>
    <row r="655" spans="9:13" s="134" customFormat="1">
      <c r="I655" s="143"/>
      <c r="J655" s="143"/>
      <c r="K655" s="143"/>
      <c r="L655" s="143"/>
      <c r="M655" s="186"/>
    </row>
    <row r="656" spans="9:13" s="134" customFormat="1">
      <c r="I656" s="143"/>
      <c r="J656" s="143"/>
      <c r="K656" s="143"/>
      <c r="L656" s="143"/>
      <c r="M656" s="186"/>
    </row>
    <row r="657" spans="9:13" s="134" customFormat="1">
      <c r="I657" s="143"/>
      <c r="J657" s="143"/>
      <c r="K657" s="143"/>
      <c r="L657" s="143"/>
      <c r="M657" s="186"/>
    </row>
    <row r="658" spans="9:13" s="134" customFormat="1">
      <c r="I658" s="143"/>
      <c r="J658" s="143"/>
      <c r="K658" s="143"/>
      <c r="L658" s="143"/>
      <c r="M658" s="186"/>
    </row>
    <row r="659" spans="9:13" s="134" customFormat="1">
      <c r="I659" s="143"/>
      <c r="J659" s="143"/>
      <c r="K659" s="143"/>
      <c r="L659" s="143"/>
      <c r="M659" s="186"/>
    </row>
    <row r="660" spans="9:13" s="134" customFormat="1">
      <c r="I660" s="143"/>
      <c r="J660" s="143"/>
      <c r="K660" s="143"/>
      <c r="L660" s="143"/>
      <c r="M660" s="186"/>
    </row>
    <row r="661" spans="9:13" s="134" customFormat="1">
      <c r="I661" s="143"/>
      <c r="J661" s="143"/>
      <c r="K661" s="143"/>
      <c r="L661" s="143"/>
      <c r="M661" s="186"/>
    </row>
    <row r="662" spans="9:13" s="134" customFormat="1">
      <c r="I662" s="143"/>
      <c r="J662" s="143"/>
      <c r="K662" s="143"/>
      <c r="L662" s="143"/>
      <c r="M662" s="186"/>
    </row>
    <row r="663" spans="9:13" s="134" customFormat="1">
      <c r="I663" s="143"/>
      <c r="J663" s="143"/>
      <c r="K663" s="143"/>
      <c r="L663" s="143"/>
      <c r="M663" s="186"/>
    </row>
    <row r="664" spans="9:13" s="134" customFormat="1">
      <c r="I664" s="143"/>
      <c r="J664" s="143"/>
      <c r="K664" s="143"/>
      <c r="L664" s="143"/>
      <c r="M664" s="186"/>
    </row>
    <row r="665" spans="9:13" s="134" customFormat="1">
      <c r="I665" s="143"/>
      <c r="J665" s="143"/>
      <c r="K665" s="143"/>
      <c r="L665" s="143"/>
      <c r="M665" s="186"/>
    </row>
    <row r="666" spans="9:13" s="134" customFormat="1">
      <c r="I666" s="143"/>
      <c r="J666" s="143"/>
      <c r="K666" s="143"/>
      <c r="L666" s="143"/>
      <c r="M666" s="186"/>
    </row>
    <row r="667" spans="9:13" s="134" customFormat="1">
      <c r="I667" s="143"/>
      <c r="J667" s="143"/>
      <c r="K667" s="143"/>
      <c r="L667" s="143"/>
      <c r="M667" s="186"/>
    </row>
    <row r="668" spans="9:13" s="134" customFormat="1">
      <c r="I668" s="143"/>
      <c r="J668" s="143"/>
      <c r="K668" s="143"/>
      <c r="L668" s="143"/>
      <c r="M668" s="186"/>
    </row>
    <row r="669" spans="9:13" s="134" customFormat="1">
      <c r="I669" s="143"/>
      <c r="J669" s="143"/>
      <c r="K669" s="143"/>
      <c r="L669" s="143"/>
      <c r="M669" s="186"/>
    </row>
    <row r="670" spans="9:13" s="134" customFormat="1">
      <c r="I670" s="143"/>
      <c r="J670" s="143"/>
      <c r="K670" s="143"/>
      <c r="L670" s="143"/>
      <c r="M670" s="186"/>
    </row>
    <row r="671" spans="9:13" s="134" customFormat="1">
      <c r="I671" s="143"/>
      <c r="J671" s="143"/>
      <c r="K671" s="143"/>
      <c r="L671" s="143"/>
      <c r="M671" s="186"/>
    </row>
    <row r="672" spans="9:13" s="134" customFormat="1">
      <c r="I672" s="143"/>
      <c r="J672" s="143"/>
      <c r="K672" s="143"/>
      <c r="L672" s="143"/>
      <c r="M672" s="186"/>
    </row>
    <row r="673" spans="9:13" s="134" customFormat="1">
      <c r="I673" s="143"/>
      <c r="J673" s="143"/>
      <c r="K673" s="143"/>
      <c r="L673" s="143"/>
      <c r="M673" s="186"/>
    </row>
    <row r="674" spans="9:13" s="134" customFormat="1">
      <c r="I674" s="143"/>
      <c r="J674" s="143"/>
      <c r="K674" s="143"/>
      <c r="L674" s="143"/>
      <c r="M674" s="186"/>
    </row>
    <row r="675" spans="9:13" s="134" customFormat="1">
      <c r="I675" s="143"/>
      <c r="J675" s="143"/>
      <c r="K675" s="143"/>
      <c r="L675" s="143"/>
      <c r="M675" s="186"/>
    </row>
    <row r="676" spans="9:13" s="134" customFormat="1">
      <c r="I676" s="143"/>
      <c r="J676" s="143"/>
      <c r="K676" s="143"/>
      <c r="L676" s="143"/>
      <c r="M676" s="186"/>
    </row>
    <row r="677" spans="9:13" s="134" customFormat="1">
      <c r="I677" s="143"/>
      <c r="J677" s="143"/>
      <c r="K677" s="143"/>
      <c r="L677" s="143"/>
      <c r="M677" s="186"/>
    </row>
    <row r="678" spans="9:13" s="134" customFormat="1">
      <c r="I678" s="143"/>
      <c r="J678" s="143"/>
      <c r="K678" s="143"/>
      <c r="L678" s="143"/>
      <c r="M678" s="186"/>
    </row>
    <row r="679" spans="9:13" s="134" customFormat="1">
      <c r="I679" s="143"/>
      <c r="J679" s="143"/>
      <c r="K679" s="143"/>
      <c r="L679" s="143"/>
      <c r="M679" s="186"/>
    </row>
    <row r="680" spans="9:13" s="134" customFormat="1">
      <c r="I680" s="143"/>
      <c r="J680" s="143"/>
      <c r="K680" s="143"/>
      <c r="L680" s="143"/>
      <c r="M680" s="186"/>
    </row>
    <row r="681" spans="9:13" s="134" customFormat="1">
      <c r="I681" s="143"/>
      <c r="J681" s="143"/>
      <c r="K681" s="143"/>
      <c r="L681" s="143"/>
      <c r="M681" s="186"/>
    </row>
    <row r="682" spans="9:13" s="134" customFormat="1">
      <c r="I682" s="143"/>
      <c r="J682" s="143"/>
      <c r="K682" s="143"/>
      <c r="L682" s="143"/>
      <c r="M682" s="186"/>
    </row>
    <row r="683" spans="9:13" s="134" customFormat="1">
      <c r="I683" s="143"/>
      <c r="J683" s="143"/>
      <c r="K683" s="143"/>
      <c r="L683" s="143"/>
      <c r="M683" s="186"/>
    </row>
    <row r="684" spans="9:13" s="134" customFormat="1">
      <c r="I684" s="143"/>
      <c r="J684" s="143"/>
      <c r="K684" s="143"/>
      <c r="L684" s="143"/>
      <c r="M684" s="186"/>
    </row>
    <row r="685" spans="9:13" s="134" customFormat="1">
      <c r="I685" s="143"/>
      <c r="J685" s="143"/>
      <c r="K685" s="143"/>
      <c r="L685" s="143"/>
      <c r="M685" s="186"/>
    </row>
    <row r="686" spans="9:13" s="134" customFormat="1">
      <c r="I686" s="143"/>
      <c r="J686" s="143"/>
      <c r="K686" s="143"/>
      <c r="L686" s="143"/>
      <c r="M686" s="186"/>
    </row>
    <row r="687" spans="9:13" s="134" customFormat="1">
      <c r="I687" s="143"/>
      <c r="J687" s="143"/>
      <c r="K687" s="143"/>
      <c r="L687" s="143"/>
      <c r="M687" s="186"/>
    </row>
    <row r="688" spans="9:13" s="134" customFormat="1">
      <c r="I688" s="143"/>
      <c r="J688" s="143"/>
      <c r="K688" s="143"/>
      <c r="L688" s="143"/>
      <c r="M688" s="186"/>
    </row>
    <row r="689" spans="9:13" s="134" customFormat="1">
      <c r="I689" s="143"/>
      <c r="J689" s="143"/>
      <c r="K689" s="143"/>
      <c r="L689" s="143"/>
      <c r="M689" s="186"/>
    </row>
    <row r="690" spans="9:13" s="134" customFormat="1">
      <c r="I690" s="143"/>
      <c r="J690" s="143"/>
      <c r="K690" s="143"/>
      <c r="L690" s="143"/>
      <c r="M690" s="186"/>
    </row>
    <row r="691" spans="9:13" s="134" customFormat="1">
      <c r="I691" s="143"/>
      <c r="J691" s="143"/>
      <c r="K691" s="143"/>
      <c r="L691" s="143"/>
      <c r="M691" s="186"/>
    </row>
    <row r="692" spans="9:13" s="134" customFormat="1">
      <c r="I692" s="143"/>
      <c r="J692" s="143"/>
      <c r="K692" s="143"/>
      <c r="L692" s="143"/>
      <c r="M692" s="186"/>
    </row>
    <row r="693" spans="9:13" s="134" customFormat="1">
      <c r="I693" s="143"/>
      <c r="J693" s="143"/>
      <c r="K693" s="143"/>
      <c r="L693" s="143"/>
      <c r="M693" s="186"/>
    </row>
    <row r="694" spans="9:13" s="134" customFormat="1">
      <c r="I694" s="143"/>
      <c r="J694" s="143"/>
      <c r="K694" s="143"/>
      <c r="L694" s="143"/>
      <c r="M694" s="186"/>
    </row>
    <row r="695" spans="9:13" s="134" customFormat="1">
      <c r="I695" s="143"/>
      <c r="J695" s="143"/>
      <c r="K695" s="143"/>
      <c r="L695" s="143"/>
      <c r="M695" s="186"/>
    </row>
    <row r="696" spans="9:13" s="134" customFormat="1">
      <c r="I696" s="143"/>
      <c r="J696" s="143"/>
      <c r="K696" s="143"/>
      <c r="L696" s="143"/>
      <c r="M696" s="186"/>
    </row>
    <row r="697" spans="9:13" s="134" customFormat="1">
      <c r="I697" s="143"/>
      <c r="J697" s="143"/>
      <c r="K697" s="143"/>
      <c r="L697" s="143"/>
      <c r="M697" s="186"/>
    </row>
    <row r="698" spans="9:13" s="134" customFormat="1">
      <c r="I698" s="143"/>
      <c r="J698" s="143"/>
      <c r="K698" s="143"/>
      <c r="L698" s="143"/>
      <c r="M698" s="186"/>
    </row>
    <row r="699" spans="9:13" s="134" customFormat="1">
      <c r="I699" s="143"/>
      <c r="J699" s="143"/>
      <c r="K699" s="143"/>
      <c r="L699" s="143"/>
      <c r="M699" s="186"/>
    </row>
    <row r="700" spans="9:13" s="134" customFormat="1">
      <c r="I700" s="143"/>
      <c r="J700" s="143"/>
      <c r="K700" s="143"/>
      <c r="L700" s="143"/>
      <c r="M700" s="186"/>
    </row>
    <row r="701" spans="9:13" s="134" customFormat="1">
      <c r="I701" s="143"/>
      <c r="J701" s="143"/>
      <c r="K701" s="143"/>
      <c r="L701" s="143"/>
      <c r="M701" s="186"/>
    </row>
    <row r="702" spans="9:13" s="134" customFormat="1">
      <c r="I702" s="143"/>
      <c r="J702" s="143"/>
      <c r="K702" s="143"/>
      <c r="L702" s="143"/>
      <c r="M702" s="186"/>
    </row>
    <row r="703" spans="9:13" s="134" customFormat="1">
      <c r="I703" s="143"/>
      <c r="J703" s="143"/>
      <c r="K703" s="143"/>
      <c r="L703" s="143"/>
      <c r="M703" s="186"/>
    </row>
    <row r="704" spans="9:13" s="134" customFormat="1">
      <c r="I704" s="143"/>
      <c r="J704" s="143"/>
      <c r="K704" s="143"/>
      <c r="L704" s="143"/>
      <c r="M704" s="186"/>
    </row>
    <row r="705" spans="9:13" s="134" customFormat="1">
      <c r="I705" s="143"/>
      <c r="J705" s="143"/>
      <c r="K705" s="143"/>
      <c r="L705" s="143"/>
      <c r="M705" s="186"/>
    </row>
    <row r="706" spans="9:13" s="134" customFormat="1">
      <c r="I706" s="143"/>
      <c r="J706" s="143"/>
      <c r="K706" s="143"/>
      <c r="L706" s="143"/>
      <c r="M706" s="186"/>
    </row>
    <row r="707" spans="9:13" s="134" customFormat="1">
      <c r="I707" s="143"/>
      <c r="J707" s="143"/>
      <c r="K707" s="143"/>
      <c r="L707" s="143"/>
      <c r="M707" s="186"/>
    </row>
    <row r="708" spans="9:13" s="134" customFormat="1">
      <c r="I708" s="143"/>
      <c r="J708" s="143"/>
      <c r="K708" s="143"/>
      <c r="L708" s="143"/>
      <c r="M708" s="186"/>
    </row>
    <row r="709" spans="9:13" s="134" customFormat="1">
      <c r="I709" s="143"/>
      <c r="J709" s="143"/>
      <c r="K709" s="143"/>
      <c r="L709" s="143"/>
      <c r="M709" s="186"/>
    </row>
    <row r="710" spans="9:13" s="134" customFormat="1">
      <c r="I710" s="143"/>
      <c r="J710" s="143"/>
      <c r="K710" s="143"/>
      <c r="L710" s="143"/>
      <c r="M710" s="186"/>
    </row>
    <row r="711" spans="9:13" s="134" customFormat="1">
      <c r="I711" s="143"/>
      <c r="J711" s="143"/>
      <c r="K711" s="143"/>
      <c r="L711" s="143"/>
      <c r="M711" s="186"/>
    </row>
    <row r="712" spans="9:13" s="134" customFormat="1">
      <c r="I712" s="143"/>
      <c r="J712" s="143"/>
      <c r="K712" s="143"/>
      <c r="L712" s="143"/>
      <c r="M712" s="186"/>
    </row>
    <row r="713" spans="9:13" s="134" customFormat="1">
      <c r="I713" s="143"/>
      <c r="J713" s="143"/>
      <c r="K713" s="143"/>
      <c r="L713" s="143"/>
      <c r="M713" s="186"/>
    </row>
    <row r="714" spans="9:13" s="134" customFormat="1">
      <c r="I714" s="143"/>
      <c r="J714" s="143"/>
      <c r="K714" s="143"/>
      <c r="L714" s="143"/>
      <c r="M714" s="186"/>
    </row>
    <row r="715" spans="9:13" s="134" customFormat="1">
      <c r="I715" s="143"/>
      <c r="J715" s="143"/>
      <c r="K715" s="143"/>
      <c r="L715" s="143"/>
      <c r="M715" s="186"/>
    </row>
    <row r="716" spans="9:13" s="134" customFormat="1">
      <c r="I716" s="143"/>
      <c r="J716" s="143"/>
      <c r="K716" s="143"/>
      <c r="L716" s="143"/>
      <c r="M716" s="186"/>
    </row>
    <row r="717" spans="9:13" s="134" customFormat="1">
      <c r="I717" s="143"/>
      <c r="J717" s="143"/>
      <c r="K717" s="143"/>
      <c r="L717" s="143"/>
      <c r="M717" s="186"/>
    </row>
    <row r="718" spans="9:13" s="134" customFormat="1">
      <c r="I718" s="143"/>
      <c r="J718" s="143"/>
      <c r="K718" s="143"/>
      <c r="L718" s="143"/>
      <c r="M718" s="186"/>
    </row>
    <row r="719" spans="9:13" s="134" customFormat="1">
      <c r="I719" s="143"/>
      <c r="J719" s="143"/>
      <c r="K719" s="143"/>
      <c r="L719" s="143"/>
      <c r="M719" s="186"/>
    </row>
    <row r="720" spans="9:13" s="134" customFormat="1">
      <c r="I720" s="143"/>
      <c r="J720" s="143"/>
      <c r="K720" s="143"/>
      <c r="L720" s="143"/>
      <c r="M720" s="186"/>
    </row>
    <row r="721" spans="9:13" s="134" customFormat="1">
      <c r="I721" s="143"/>
      <c r="J721" s="143"/>
      <c r="K721" s="143"/>
      <c r="L721" s="143"/>
      <c r="M721" s="186"/>
    </row>
    <row r="722" spans="9:13" s="134" customFormat="1">
      <c r="I722" s="143"/>
      <c r="J722" s="143"/>
      <c r="K722" s="143"/>
      <c r="L722" s="143"/>
      <c r="M722" s="186"/>
    </row>
    <row r="723" spans="9:13" s="134" customFormat="1">
      <c r="I723" s="143"/>
      <c r="J723" s="143"/>
      <c r="K723" s="143"/>
      <c r="L723" s="143"/>
      <c r="M723" s="186"/>
    </row>
    <row r="724" spans="9:13" s="134" customFormat="1">
      <c r="I724" s="143"/>
      <c r="J724" s="143"/>
      <c r="K724" s="143"/>
      <c r="L724" s="143"/>
      <c r="M724" s="186"/>
    </row>
    <row r="725" spans="9:13" s="134" customFormat="1">
      <c r="I725" s="143"/>
      <c r="J725" s="143"/>
      <c r="K725" s="143"/>
      <c r="L725" s="143"/>
      <c r="M725" s="186"/>
    </row>
    <row r="726" spans="9:13" s="134" customFormat="1">
      <c r="I726" s="143"/>
      <c r="J726" s="143"/>
      <c r="K726" s="143"/>
      <c r="L726" s="143"/>
      <c r="M726" s="186"/>
    </row>
    <row r="727" spans="9:13" s="134" customFormat="1">
      <c r="I727" s="143"/>
      <c r="J727" s="143"/>
      <c r="K727" s="143"/>
      <c r="L727" s="143"/>
      <c r="M727" s="186"/>
    </row>
    <row r="728" spans="9:13" s="134" customFormat="1">
      <c r="I728" s="143"/>
      <c r="J728" s="143"/>
      <c r="K728" s="143"/>
      <c r="L728" s="143"/>
      <c r="M728" s="186"/>
    </row>
    <row r="729" spans="9:13" s="134" customFormat="1">
      <c r="I729" s="143"/>
      <c r="J729" s="143"/>
      <c r="K729" s="143"/>
      <c r="L729" s="143"/>
      <c r="M729" s="186"/>
    </row>
    <row r="730" spans="9:13" s="134" customFormat="1">
      <c r="I730" s="143"/>
      <c r="J730" s="143"/>
      <c r="K730" s="143"/>
      <c r="L730" s="143"/>
      <c r="M730" s="186"/>
    </row>
    <row r="731" spans="9:13" s="134" customFormat="1">
      <c r="I731" s="143"/>
      <c r="J731" s="143"/>
      <c r="K731" s="143"/>
      <c r="L731" s="143"/>
      <c r="M731" s="186"/>
    </row>
    <row r="732" spans="9:13" s="134" customFormat="1">
      <c r="I732" s="143"/>
      <c r="J732" s="143"/>
      <c r="K732" s="143"/>
      <c r="L732" s="143"/>
      <c r="M732" s="186"/>
    </row>
    <row r="733" spans="9:13" s="134" customFormat="1">
      <c r="I733" s="143"/>
      <c r="J733" s="143"/>
      <c r="K733" s="143"/>
      <c r="L733" s="143"/>
      <c r="M733" s="186"/>
    </row>
    <row r="734" spans="9:13" s="134" customFormat="1">
      <c r="I734" s="143"/>
      <c r="J734" s="143"/>
      <c r="K734" s="143"/>
      <c r="L734" s="143"/>
      <c r="M734" s="186"/>
    </row>
    <row r="735" spans="9:13" s="134" customFormat="1">
      <c r="I735" s="143"/>
      <c r="J735" s="143"/>
      <c r="K735" s="143"/>
      <c r="L735" s="143"/>
      <c r="M735" s="186"/>
    </row>
    <row r="736" spans="9:13" s="134" customFormat="1">
      <c r="I736" s="143"/>
      <c r="J736" s="143"/>
      <c r="K736" s="143"/>
      <c r="L736" s="143"/>
      <c r="M736" s="186"/>
    </row>
    <row r="737" spans="9:13" s="134" customFormat="1">
      <c r="I737" s="143"/>
      <c r="J737" s="143"/>
      <c r="K737" s="143"/>
      <c r="L737" s="143"/>
      <c r="M737" s="186"/>
    </row>
    <row r="738" spans="9:13" s="134" customFormat="1">
      <c r="I738" s="143"/>
      <c r="J738" s="143"/>
      <c r="K738" s="143"/>
      <c r="L738" s="143"/>
      <c r="M738" s="186"/>
    </row>
    <row r="739" spans="9:13" s="134" customFormat="1">
      <c r="I739" s="143"/>
      <c r="J739" s="143"/>
      <c r="K739" s="143"/>
      <c r="L739" s="143"/>
      <c r="M739" s="186"/>
    </row>
    <row r="740" spans="9:13" s="134" customFormat="1">
      <c r="I740" s="143"/>
      <c r="J740" s="143"/>
      <c r="K740" s="143"/>
      <c r="L740" s="143"/>
      <c r="M740" s="186"/>
    </row>
    <row r="741" spans="9:13" s="134" customFormat="1">
      <c r="I741" s="143"/>
      <c r="J741" s="143"/>
      <c r="K741" s="143"/>
      <c r="L741" s="143"/>
      <c r="M741" s="186"/>
    </row>
    <row r="742" spans="9:13" s="134" customFormat="1">
      <c r="I742" s="143"/>
      <c r="J742" s="143"/>
      <c r="K742" s="143"/>
      <c r="L742" s="143"/>
      <c r="M742" s="186"/>
    </row>
    <row r="743" spans="9:13" s="134" customFormat="1">
      <c r="I743" s="143"/>
      <c r="J743" s="143"/>
      <c r="K743" s="143"/>
      <c r="L743" s="143"/>
      <c r="M743" s="186"/>
    </row>
    <row r="744" spans="9:13" s="134" customFormat="1">
      <c r="I744" s="143"/>
      <c r="J744" s="143"/>
      <c r="K744" s="143"/>
      <c r="L744" s="143"/>
      <c r="M744" s="186"/>
    </row>
    <row r="745" spans="9:13" s="134" customFormat="1">
      <c r="I745" s="143"/>
      <c r="J745" s="143"/>
      <c r="K745" s="143"/>
      <c r="L745" s="143"/>
      <c r="M745" s="186"/>
    </row>
    <row r="746" spans="9:13" s="134" customFormat="1">
      <c r="I746" s="143"/>
      <c r="J746" s="143"/>
      <c r="K746" s="143"/>
      <c r="L746" s="143"/>
      <c r="M746" s="186"/>
    </row>
    <row r="747" spans="9:13" s="134" customFormat="1">
      <c r="I747" s="143"/>
      <c r="J747" s="143"/>
      <c r="K747" s="143"/>
      <c r="L747" s="143"/>
      <c r="M747" s="186"/>
    </row>
    <row r="748" spans="9:13" s="134" customFormat="1">
      <c r="I748" s="143"/>
      <c r="J748" s="143"/>
      <c r="K748" s="143"/>
      <c r="L748" s="143"/>
      <c r="M748" s="186"/>
    </row>
    <row r="749" spans="9:13" s="134" customFormat="1">
      <c r="I749" s="143"/>
      <c r="J749" s="143"/>
      <c r="K749" s="143"/>
      <c r="L749" s="143"/>
      <c r="M749" s="186"/>
    </row>
    <row r="750" spans="9:13" s="134" customFormat="1">
      <c r="I750" s="143"/>
      <c r="J750" s="143"/>
      <c r="K750" s="143"/>
      <c r="L750" s="143"/>
      <c r="M750" s="186"/>
    </row>
    <row r="751" spans="9:13" s="134" customFormat="1">
      <c r="I751" s="143"/>
      <c r="J751" s="143"/>
      <c r="K751" s="143"/>
      <c r="L751" s="143"/>
      <c r="M751" s="186"/>
    </row>
    <row r="752" spans="9:13" s="134" customFormat="1">
      <c r="I752" s="143"/>
      <c r="J752" s="143"/>
      <c r="K752" s="143"/>
      <c r="L752" s="143"/>
      <c r="M752" s="186"/>
    </row>
    <row r="753" spans="9:13" s="134" customFormat="1">
      <c r="I753" s="143"/>
      <c r="J753" s="143"/>
      <c r="K753" s="143"/>
      <c r="L753" s="143"/>
      <c r="M753" s="186"/>
    </row>
    <row r="754" spans="9:13" s="134" customFormat="1">
      <c r="I754" s="143"/>
      <c r="J754" s="143"/>
      <c r="K754" s="143"/>
      <c r="L754" s="143"/>
      <c r="M754" s="186"/>
    </row>
    <row r="755" spans="9:13" s="134" customFormat="1">
      <c r="I755" s="143"/>
      <c r="J755" s="143"/>
      <c r="K755" s="143"/>
      <c r="L755" s="143"/>
      <c r="M755" s="186"/>
    </row>
    <row r="756" spans="9:13" s="134" customFormat="1">
      <c r="I756" s="143"/>
      <c r="J756" s="143"/>
      <c r="K756" s="143"/>
      <c r="L756" s="143"/>
      <c r="M756" s="186"/>
    </row>
    <row r="757" spans="9:13" s="134" customFormat="1">
      <c r="I757" s="143"/>
      <c r="J757" s="143"/>
      <c r="K757" s="143"/>
      <c r="L757" s="143"/>
      <c r="M757" s="186"/>
    </row>
    <row r="758" spans="9:13" s="134" customFormat="1">
      <c r="I758" s="143"/>
      <c r="J758" s="143"/>
      <c r="K758" s="143"/>
      <c r="L758" s="143"/>
      <c r="M758" s="186"/>
    </row>
    <row r="759" spans="9:13" s="134" customFormat="1">
      <c r="I759" s="143"/>
      <c r="J759" s="143"/>
      <c r="K759" s="143"/>
      <c r="L759" s="143"/>
      <c r="M759" s="186"/>
    </row>
    <row r="760" spans="9:13" s="134" customFormat="1">
      <c r="I760" s="143"/>
      <c r="J760" s="143"/>
      <c r="K760" s="143"/>
      <c r="L760" s="143"/>
      <c r="M760" s="186"/>
    </row>
    <row r="761" spans="9:13" s="134" customFormat="1">
      <c r="I761" s="143"/>
      <c r="J761" s="143"/>
      <c r="K761" s="143"/>
      <c r="L761" s="143"/>
      <c r="M761" s="186"/>
    </row>
    <row r="762" spans="9:13" s="134" customFormat="1">
      <c r="I762" s="143"/>
      <c r="J762" s="143"/>
      <c r="K762" s="143"/>
      <c r="L762" s="143"/>
      <c r="M762" s="186"/>
    </row>
    <row r="763" spans="9:13" s="134" customFormat="1">
      <c r="I763" s="143"/>
      <c r="J763" s="143"/>
      <c r="K763" s="143"/>
      <c r="L763" s="143"/>
      <c r="M763" s="186"/>
    </row>
    <row r="764" spans="9:13" s="134" customFormat="1">
      <c r="I764" s="143"/>
      <c r="J764" s="143"/>
      <c r="K764" s="143"/>
      <c r="L764" s="143"/>
      <c r="M764" s="186"/>
    </row>
    <row r="765" spans="9:13" s="134" customFormat="1">
      <c r="I765" s="143"/>
      <c r="J765" s="143"/>
      <c r="K765" s="143"/>
      <c r="L765" s="143"/>
      <c r="M765" s="186"/>
    </row>
    <row r="766" spans="9:13" s="134" customFormat="1">
      <c r="I766" s="143"/>
      <c r="J766" s="143"/>
      <c r="K766" s="143"/>
      <c r="L766" s="143"/>
      <c r="M766" s="186"/>
    </row>
    <row r="767" spans="9:13" s="134" customFormat="1">
      <c r="I767" s="143"/>
      <c r="J767" s="143"/>
      <c r="K767" s="143"/>
      <c r="L767" s="143"/>
      <c r="M767" s="186"/>
    </row>
    <row r="768" spans="9:13" s="134" customFormat="1">
      <c r="I768" s="143"/>
      <c r="J768" s="143"/>
      <c r="K768" s="143"/>
      <c r="L768" s="143"/>
      <c r="M768" s="186"/>
    </row>
    <row r="769" spans="9:13" s="134" customFormat="1">
      <c r="I769" s="143"/>
      <c r="J769" s="143"/>
      <c r="K769" s="143"/>
      <c r="L769" s="143"/>
      <c r="M769" s="186"/>
    </row>
    <row r="770" spans="9:13" s="134" customFormat="1">
      <c r="I770" s="143"/>
      <c r="J770" s="143"/>
      <c r="K770" s="143"/>
      <c r="L770" s="143"/>
      <c r="M770" s="186"/>
    </row>
    <row r="771" spans="9:13" s="134" customFormat="1">
      <c r="I771" s="143"/>
      <c r="J771" s="143"/>
      <c r="K771" s="143"/>
      <c r="L771" s="143"/>
      <c r="M771" s="186"/>
    </row>
    <row r="772" spans="9:13" s="134" customFormat="1">
      <c r="I772" s="143"/>
      <c r="J772" s="143"/>
      <c r="K772" s="143"/>
      <c r="L772" s="143"/>
      <c r="M772" s="186"/>
    </row>
    <row r="773" spans="9:13" s="134" customFormat="1">
      <c r="I773" s="143"/>
      <c r="J773" s="143"/>
      <c r="K773" s="143"/>
      <c r="L773" s="143"/>
      <c r="M773" s="186"/>
    </row>
    <row r="774" spans="9:13" s="134" customFormat="1">
      <c r="I774" s="143"/>
      <c r="J774" s="143"/>
      <c r="K774" s="143"/>
      <c r="L774" s="143"/>
      <c r="M774" s="186"/>
    </row>
    <row r="775" spans="9:13" s="134" customFormat="1">
      <c r="I775" s="143"/>
      <c r="J775" s="143"/>
      <c r="K775" s="143"/>
      <c r="L775" s="143"/>
      <c r="M775" s="186"/>
    </row>
    <row r="776" spans="9:13" s="134" customFormat="1">
      <c r="I776" s="143"/>
      <c r="J776" s="143"/>
      <c r="K776" s="143"/>
      <c r="L776" s="143"/>
      <c r="M776" s="186"/>
    </row>
    <row r="777" spans="9:13" s="134" customFormat="1">
      <c r="I777" s="143"/>
      <c r="J777" s="143"/>
      <c r="K777" s="143"/>
      <c r="L777" s="143"/>
      <c r="M777" s="186"/>
    </row>
    <row r="778" spans="9:13" s="134" customFormat="1">
      <c r="I778" s="143"/>
      <c r="J778" s="143"/>
      <c r="K778" s="143"/>
      <c r="L778" s="143"/>
      <c r="M778" s="186"/>
    </row>
    <row r="779" spans="9:13" s="134" customFormat="1">
      <c r="I779" s="143"/>
      <c r="J779" s="143"/>
      <c r="K779" s="143"/>
      <c r="L779" s="143"/>
      <c r="M779" s="186"/>
    </row>
    <row r="780" spans="9:13" s="134" customFormat="1">
      <c r="I780" s="143"/>
      <c r="J780" s="143"/>
      <c r="K780" s="143"/>
      <c r="L780" s="143"/>
      <c r="M780" s="186"/>
    </row>
    <row r="781" spans="9:13" s="134" customFormat="1">
      <c r="I781" s="143"/>
      <c r="J781" s="143"/>
      <c r="K781" s="143"/>
      <c r="L781" s="143"/>
      <c r="M781" s="186"/>
    </row>
    <row r="782" spans="9:13" s="134" customFormat="1">
      <c r="I782" s="143"/>
      <c r="J782" s="143"/>
      <c r="K782" s="143"/>
      <c r="L782" s="143"/>
      <c r="M782" s="186"/>
    </row>
    <row r="783" spans="9:13" s="134" customFormat="1">
      <c r="I783" s="143"/>
      <c r="J783" s="143"/>
      <c r="K783" s="143"/>
      <c r="L783" s="143"/>
      <c r="M783" s="186"/>
    </row>
    <row r="784" spans="9:13" s="134" customFormat="1">
      <c r="I784" s="143"/>
      <c r="J784" s="143"/>
      <c r="K784" s="143"/>
      <c r="L784" s="143"/>
      <c r="M784" s="186"/>
    </row>
    <row r="785" spans="9:13" s="134" customFormat="1">
      <c r="I785" s="143"/>
      <c r="J785" s="143"/>
      <c r="K785" s="143"/>
      <c r="L785" s="143"/>
      <c r="M785" s="186"/>
    </row>
    <row r="786" spans="9:13" s="134" customFormat="1">
      <c r="I786" s="143"/>
      <c r="J786" s="143"/>
      <c r="K786" s="143"/>
      <c r="L786" s="143"/>
      <c r="M786" s="186"/>
    </row>
    <row r="787" spans="9:13" s="134" customFormat="1">
      <c r="I787" s="143"/>
      <c r="J787" s="143"/>
      <c r="K787" s="143"/>
      <c r="L787" s="143"/>
      <c r="M787" s="186"/>
    </row>
    <row r="788" spans="9:13" s="134" customFormat="1">
      <c r="I788" s="143"/>
      <c r="J788" s="143"/>
      <c r="K788" s="143"/>
      <c r="L788" s="143"/>
      <c r="M788" s="186"/>
    </row>
    <row r="789" spans="9:13" s="134" customFormat="1">
      <c r="I789" s="143"/>
      <c r="J789" s="143"/>
      <c r="K789" s="143"/>
      <c r="L789" s="143"/>
      <c r="M789" s="186"/>
    </row>
    <row r="790" spans="9:13" s="134" customFormat="1">
      <c r="I790" s="143"/>
      <c r="J790" s="143"/>
      <c r="K790" s="143"/>
      <c r="L790" s="143"/>
      <c r="M790" s="186"/>
    </row>
    <row r="791" spans="9:13" s="134" customFormat="1">
      <c r="I791" s="143"/>
      <c r="J791" s="143"/>
      <c r="K791" s="143"/>
      <c r="L791" s="143"/>
      <c r="M791" s="186"/>
    </row>
    <row r="792" spans="9:13" s="134" customFormat="1">
      <c r="I792" s="143"/>
      <c r="J792" s="143"/>
      <c r="K792" s="143"/>
      <c r="L792" s="143"/>
      <c r="M792" s="186"/>
    </row>
    <row r="793" spans="9:13" s="134" customFormat="1">
      <c r="I793" s="143"/>
      <c r="J793" s="143"/>
      <c r="K793" s="143"/>
      <c r="L793" s="143"/>
      <c r="M793" s="186"/>
    </row>
    <row r="794" spans="9:13" s="134" customFormat="1">
      <c r="I794" s="143"/>
      <c r="J794" s="143"/>
      <c r="K794" s="143"/>
      <c r="L794" s="143"/>
      <c r="M794" s="186"/>
    </row>
    <row r="795" spans="9:13" s="134" customFormat="1">
      <c r="I795" s="143"/>
      <c r="J795" s="143"/>
      <c r="K795" s="143"/>
      <c r="L795" s="143"/>
      <c r="M795" s="186"/>
    </row>
    <row r="796" spans="9:13" s="134" customFormat="1">
      <c r="I796" s="143"/>
      <c r="J796" s="143"/>
      <c r="K796" s="143"/>
      <c r="L796" s="143"/>
      <c r="M796" s="186"/>
    </row>
    <row r="797" spans="9:13" s="134" customFormat="1">
      <c r="I797" s="143"/>
      <c r="J797" s="143"/>
      <c r="K797" s="143"/>
      <c r="L797" s="143"/>
      <c r="M797" s="186"/>
    </row>
    <row r="798" spans="9:13" s="134" customFormat="1">
      <c r="I798" s="143"/>
      <c r="J798" s="143"/>
      <c r="K798" s="143"/>
      <c r="L798" s="143"/>
      <c r="M798" s="186"/>
    </row>
    <row r="799" spans="9:13" s="134" customFormat="1">
      <c r="I799" s="143"/>
      <c r="J799" s="143"/>
      <c r="K799" s="143"/>
      <c r="L799" s="143"/>
      <c r="M799" s="186"/>
    </row>
    <row r="800" spans="9:13" s="134" customFormat="1">
      <c r="I800" s="143"/>
      <c r="J800" s="143"/>
      <c r="K800" s="143"/>
      <c r="L800" s="143"/>
      <c r="M800" s="186"/>
    </row>
    <row r="801" spans="9:13" s="134" customFormat="1">
      <c r="I801" s="143"/>
      <c r="J801" s="143"/>
      <c r="K801" s="143"/>
      <c r="L801" s="143"/>
      <c r="M801" s="186"/>
    </row>
    <row r="802" spans="9:13" s="134" customFormat="1">
      <c r="I802" s="143"/>
      <c r="J802" s="143"/>
      <c r="K802" s="143"/>
      <c r="L802" s="143"/>
      <c r="M802" s="186"/>
    </row>
    <row r="803" spans="9:13" s="134" customFormat="1">
      <c r="I803" s="143"/>
      <c r="J803" s="143"/>
      <c r="K803" s="143"/>
      <c r="L803" s="143"/>
      <c r="M803" s="186"/>
    </row>
    <row r="804" spans="9:13" s="134" customFormat="1">
      <c r="I804" s="143"/>
      <c r="J804" s="143"/>
      <c r="K804" s="143"/>
      <c r="L804" s="143"/>
      <c r="M804" s="186"/>
    </row>
    <row r="805" spans="9:13" s="134" customFormat="1">
      <c r="I805" s="143"/>
      <c r="J805" s="143"/>
      <c r="K805" s="143"/>
      <c r="L805" s="143"/>
      <c r="M805" s="186"/>
    </row>
    <row r="806" spans="9:13" s="134" customFormat="1">
      <c r="I806" s="143"/>
      <c r="J806" s="143"/>
      <c r="K806" s="143"/>
      <c r="L806" s="143"/>
      <c r="M806" s="186"/>
    </row>
    <row r="807" spans="9:13" s="134" customFormat="1">
      <c r="I807" s="143"/>
      <c r="J807" s="143"/>
      <c r="K807" s="143"/>
      <c r="L807" s="143"/>
      <c r="M807" s="186"/>
    </row>
    <row r="808" spans="9:13" s="134" customFormat="1">
      <c r="I808" s="143"/>
      <c r="J808" s="143"/>
      <c r="K808" s="143"/>
      <c r="L808" s="143"/>
      <c r="M808" s="186"/>
    </row>
    <row r="809" spans="9:13" s="134" customFormat="1">
      <c r="I809" s="143"/>
      <c r="J809" s="143"/>
      <c r="K809" s="143"/>
      <c r="L809" s="143"/>
      <c r="M809" s="186"/>
    </row>
    <row r="810" spans="9:13" s="134" customFormat="1">
      <c r="I810" s="143"/>
      <c r="J810" s="143"/>
      <c r="K810" s="143"/>
      <c r="L810" s="143"/>
      <c r="M810" s="186"/>
    </row>
    <row r="811" spans="9:13" s="134" customFormat="1">
      <c r="I811" s="143"/>
      <c r="J811" s="143"/>
      <c r="K811" s="143"/>
      <c r="L811" s="143"/>
      <c r="M811" s="186"/>
    </row>
    <row r="812" spans="9:13" s="134" customFormat="1">
      <c r="I812" s="143"/>
      <c r="J812" s="143"/>
      <c r="K812" s="143"/>
      <c r="L812" s="143"/>
      <c r="M812" s="186"/>
    </row>
    <row r="813" spans="9:13" s="134" customFormat="1">
      <c r="I813" s="143"/>
      <c r="J813" s="143"/>
      <c r="K813" s="143"/>
      <c r="L813" s="143"/>
      <c r="M813" s="186"/>
    </row>
    <row r="814" spans="9:13" s="134" customFormat="1">
      <c r="I814" s="143"/>
      <c r="J814" s="143"/>
      <c r="K814" s="143"/>
      <c r="L814" s="143"/>
      <c r="M814" s="186"/>
    </row>
    <row r="815" spans="9:13" s="134" customFormat="1">
      <c r="I815" s="143"/>
      <c r="J815" s="143"/>
      <c r="K815" s="143"/>
      <c r="L815" s="143"/>
      <c r="M815" s="186"/>
    </row>
    <row r="816" spans="9:13" s="134" customFormat="1">
      <c r="I816" s="143"/>
      <c r="J816" s="143"/>
      <c r="K816" s="143"/>
      <c r="L816" s="143"/>
      <c r="M816" s="186"/>
    </row>
    <row r="817" spans="9:13" s="134" customFormat="1">
      <c r="I817" s="143"/>
      <c r="J817" s="143"/>
      <c r="K817" s="143"/>
      <c r="L817" s="143"/>
      <c r="M817" s="186"/>
    </row>
    <row r="818" spans="9:13" s="134" customFormat="1">
      <c r="I818" s="143"/>
      <c r="J818" s="143"/>
      <c r="K818" s="143"/>
      <c r="L818" s="143"/>
      <c r="M818" s="186"/>
    </row>
    <row r="819" spans="9:13" s="134" customFormat="1">
      <c r="I819" s="143"/>
      <c r="J819" s="143"/>
      <c r="K819" s="143"/>
      <c r="L819" s="143"/>
      <c r="M819" s="186"/>
    </row>
    <row r="820" spans="9:13" s="134" customFormat="1">
      <c r="I820" s="143"/>
      <c r="J820" s="143"/>
      <c r="K820" s="143"/>
      <c r="L820" s="143"/>
      <c r="M820" s="186"/>
    </row>
    <row r="821" spans="9:13" s="134" customFormat="1">
      <c r="I821" s="143"/>
      <c r="J821" s="143"/>
      <c r="K821" s="143"/>
      <c r="L821" s="143"/>
      <c r="M821" s="186"/>
    </row>
    <row r="822" spans="9:13" s="134" customFormat="1">
      <c r="I822" s="143"/>
      <c r="J822" s="143"/>
      <c r="K822" s="143"/>
      <c r="L822" s="143"/>
      <c r="M822" s="186"/>
    </row>
    <row r="823" spans="9:13" s="134" customFormat="1">
      <c r="I823" s="143"/>
      <c r="J823" s="143"/>
      <c r="K823" s="143"/>
      <c r="L823" s="143"/>
      <c r="M823" s="186"/>
    </row>
    <row r="824" spans="9:13" s="134" customFormat="1">
      <c r="I824" s="143"/>
      <c r="J824" s="143"/>
      <c r="K824" s="143"/>
      <c r="L824" s="143"/>
      <c r="M824" s="186"/>
    </row>
    <row r="825" spans="9:13" s="134" customFormat="1">
      <c r="I825" s="143"/>
      <c r="J825" s="143"/>
      <c r="K825" s="143"/>
      <c r="L825" s="143"/>
      <c r="M825" s="186"/>
    </row>
    <row r="826" spans="9:13" s="134" customFormat="1">
      <c r="I826" s="143"/>
      <c r="J826" s="143"/>
      <c r="K826" s="143"/>
      <c r="L826" s="143"/>
      <c r="M826" s="186"/>
    </row>
    <row r="827" spans="9:13" s="134" customFormat="1">
      <c r="I827" s="143"/>
      <c r="J827" s="143"/>
      <c r="K827" s="143"/>
      <c r="L827" s="143"/>
      <c r="M827" s="186"/>
    </row>
    <row r="828" spans="9:13" s="134" customFormat="1">
      <c r="I828" s="143"/>
      <c r="J828" s="143"/>
      <c r="K828" s="143"/>
      <c r="L828" s="143"/>
      <c r="M828" s="186"/>
    </row>
    <row r="829" spans="9:13" s="134" customFormat="1">
      <c r="I829" s="143"/>
      <c r="J829" s="143"/>
      <c r="K829" s="143"/>
      <c r="L829" s="143"/>
      <c r="M829" s="186"/>
    </row>
    <row r="830" spans="9:13" s="134" customFormat="1">
      <c r="I830" s="143"/>
      <c r="J830" s="143"/>
      <c r="K830" s="143"/>
      <c r="L830" s="143"/>
      <c r="M830" s="186"/>
    </row>
    <row r="831" spans="9:13" s="134" customFormat="1">
      <c r="I831" s="143"/>
      <c r="J831" s="143"/>
      <c r="K831" s="143"/>
      <c r="L831" s="143"/>
      <c r="M831" s="186"/>
    </row>
    <row r="832" spans="9:13" s="134" customFormat="1">
      <c r="I832" s="143"/>
      <c r="J832" s="143"/>
      <c r="K832" s="143"/>
      <c r="L832" s="143"/>
      <c r="M832" s="186"/>
    </row>
    <row r="833" spans="9:13" s="134" customFormat="1">
      <c r="I833" s="143"/>
      <c r="J833" s="143"/>
      <c r="K833" s="143"/>
      <c r="L833" s="143"/>
      <c r="M833" s="186"/>
    </row>
    <row r="834" spans="9:13" s="134" customFormat="1">
      <c r="I834" s="143"/>
      <c r="J834" s="143"/>
      <c r="K834" s="143"/>
      <c r="L834" s="143"/>
      <c r="M834" s="186"/>
    </row>
    <row r="835" spans="9:13" s="134" customFormat="1">
      <c r="I835" s="143"/>
      <c r="J835" s="143"/>
      <c r="K835" s="143"/>
      <c r="L835" s="143"/>
      <c r="M835" s="186"/>
    </row>
    <row r="836" spans="9:13" s="134" customFormat="1">
      <c r="I836" s="143"/>
      <c r="J836" s="143"/>
      <c r="K836" s="143"/>
      <c r="L836" s="143"/>
      <c r="M836" s="186"/>
    </row>
    <row r="837" spans="9:13" s="134" customFormat="1">
      <c r="I837" s="143"/>
      <c r="J837" s="143"/>
      <c r="K837" s="143"/>
      <c r="L837" s="143"/>
      <c r="M837" s="186"/>
    </row>
    <row r="838" spans="9:13" s="134" customFormat="1">
      <c r="I838" s="143"/>
      <c r="J838" s="143"/>
      <c r="K838" s="143"/>
      <c r="L838" s="143"/>
      <c r="M838" s="186"/>
    </row>
    <row r="839" spans="9:13" s="134" customFormat="1">
      <c r="I839" s="143"/>
      <c r="J839" s="143"/>
      <c r="K839" s="143"/>
      <c r="L839" s="143"/>
      <c r="M839" s="186"/>
    </row>
    <row r="840" spans="9:13" s="134" customFormat="1">
      <c r="I840" s="143"/>
      <c r="J840" s="143"/>
      <c r="K840" s="143"/>
      <c r="L840" s="143"/>
      <c r="M840" s="186"/>
    </row>
    <row r="841" spans="9:13" s="134" customFormat="1">
      <c r="I841" s="143"/>
      <c r="J841" s="143"/>
      <c r="K841" s="143"/>
      <c r="L841" s="143"/>
      <c r="M841" s="186"/>
    </row>
    <row r="842" spans="9:13" s="134" customFormat="1">
      <c r="I842" s="143"/>
      <c r="J842" s="143"/>
      <c r="K842" s="143"/>
      <c r="L842" s="143"/>
      <c r="M842" s="186"/>
    </row>
    <row r="843" spans="9:13" s="134" customFormat="1">
      <c r="I843" s="143"/>
      <c r="J843" s="143"/>
      <c r="K843" s="143"/>
      <c r="L843" s="143"/>
      <c r="M843" s="186"/>
    </row>
    <row r="844" spans="9:13" s="134" customFormat="1">
      <c r="I844" s="143"/>
      <c r="J844" s="143"/>
      <c r="K844" s="143"/>
      <c r="L844" s="143"/>
      <c r="M844" s="186"/>
    </row>
    <row r="845" spans="9:13" s="134" customFormat="1">
      <c r="I845" s="143"/>
      <c r="J845" s="143"/>
      <c r="K845" s="143"/>
      <c r="L845" s="143"/>
      <c r="M845" s="186"/>
    </row>
    <row r="846" spans="9:13" s="134" customFormat="1">
      <c r="I846" s="143"/>
      <c r="J846" s="143"/>
      <c r="K846" s="143"/>
      <c r="L846" s="143"/>
      <c r="M846" s="186"/>
    </row>
    <row r="847" spans="9:13" s="134" customFormat="1">
      <c r="I847" s="143"/>
      <c r="J847" s="143"/>
      <c r="K847" s="143"/>
      <c r="L847" s="143"/>
      <c r="M847" s="186"/>
    </row>
    <row r="848" spans="9:13" s="134" customFormat="1">
      <c r="I848" s="143"/>
      <c r="J848" s="143"/>
      <c r="K848" s="143"/>
      <c r="L848" s="143"/>
      <c r="M848" s="186"/>
    </row>
    <row r="849" spans="9:13" s="134" customFormat="1">
      <c r="I849" s="143"/>
      <c r="J849" s="143"/>
      <c r="K849" s="143"/>
      <c r="L849" s="143"/>
      <c r="M849" s="186"/>
    </row>
    <row r="850" spans="9:13" s="134" customFormat="1">
      <c r="I850" s="143"/>
      <c r="J850" s="143"/>
      <c r="K850" s="143"/>
      <c r="L850" s="143"/>
      <c r="M850" s="186"/>
    </row>
    <row r="851" spans="9:13" s="134" customFormat="1">
      <c r="I851" s="143"/>
      <c r="J851" s="143"/>
      <c r="K851" s="143"/>
      <c r="L851" s="143"/>
      <c r="M851" s="186"/>
    </row>
    <row r="852" spans="9:13" s="134" customFormat="1">
      <c r="I852" s="143"/>
      <c r="J852" s="143"/>
      <c r="K852" s="143"/>
      <c r="L852" s="143"/>
      <c r="M852" s="186"/>
    </row>
    <row r="853" spans="9:13" s="134" customFormat="1">
      <c r="I853" s="143"/>
      <c r="J853" s="143"/>
      <c r="K853" s="143"/>
      <c r="L853" s="143"/>
      <c r="M853" s="186"/>
    </row>
    <row r="854" spans="9:13" s="134" customFormat="1">
      <c r="I854" s="143"/>
      <c r="J854" s="143"/>
      <c r="K854" s="143"/>
      <c r="L854" s="143"/>
      <c r="M854" s="186"/>
    </row>
    <row r="855" spans="9:13" s="134" customFormat="1">
      <c r="I855" s="143"/>
      <c r="J855" s="143"/>
      <c r="K855" s="143"/>
      <c r="L855" s="143"/>
      <c r="M855" s="186"/>
    </row>
    <row r="856" spans="9:13" s="134" customFormat="1">
      <c r="I856" s="143"/>
      <c r="J856" s="143"/>
      <c r="K856" s="143"/>
      <c r="L856" s="143"/>
      <c r="M856" s="186"/>
    </row>
    <row r="857" spans="9:13" s="134" customFormat="1">
      <c r="I857" s="143"/>
      <c r="J857" s="143"/>
      <c r="K857" s="143"/>
      <c r="L857" s="143"/>
      <c r="M857" s="186"/>
    </row>
    <row r="858" spans="9:13" s="134" customFormat="1">
      <c r="I858" s="143"/>
      <c r="J858" s="143"/>
      <c r="K858" s="143"/>
      <c r="L858" s="143"/>
      <c r="M858" s="186"/>
    </row>
    <row r="859" spans="9:13" s="134" customFormat="1">
      <c r="I859" s="143"/>
      <c r="J859" s="143"/>
      <c r="K859" s="143"/>
      <c r="L859" s="143"/>
      <c r="M859" s="186"/>
    </row>
    <row r="860" spans="9:13" s="134" customFormat="1">
      <c r="I860" s="143"/>
      <c r="J860" s="143"/>
      <c r="K860" s="143"/>
      <c r="L860" s="143"/>
      <c r="M860" s="186"/>
    </row>
    <row r="861" spans="9:13" s="134" customFormat="1">
      <c r="I861" s="143"/>
      <c r="J861" s="143"/>
      <c r="K861" s="143"/>
      <c r="L861" s="143"/>
      <c r="M861" s="186"/>
    </row>
    <row r="862" spans="9:13" s="134" customFormat="1">
      <c r="I862" s="143"/>
      <c r="J862" s="143"/>
      <c r="K862" s="143"/>
      <c r="L862" s="143"/>
      <c r="M862" s="186"/>
    </row>
    <row r="863" spans="9:13" s="134" customFormat="1">
      <c r="I863" s="143"/>
      <c r="J863" s="143"/>
      <c r="K863" s="143"/>
      <c r="L863" s="143"/>
      <c r="M863" s="186"/>
    </row>
    <row r="864" spans="9:13" s="134" customFormat="1">
      <c r="I864" s="143"/>
      <c r="J864" s="143"/>
      <c r="K864" s="143"/>
      <c r="L864" s="143"/>
      <c r="M864" s="186"/>
    </row>
    <row r="865" spans="9:13" s="134" customFormat="1">
      <c r="I865" s="143"/>
      <c r="J865" s="143"/>
      <c r="K865" s="143"/>
      <c r="L865" s="143"/>
      <c r="M865" s="186"/>
    </row>
    <row r="866" spans="9:13" s="134" customFormat="1">
      <c r="I866" s="143"/>
      <c r="J866" s="143"/>
      <c r="K866" s="143"/>
      <c r="L866" s="143"/>
      <c r="M866" s="186"/>
    </row>
    <row r="867" spans="9:13" s="134" customFormat="1">
      <c r="I867" s="143"/>
      <c r="J867" s="143"/>
      <c r="K867" s="143"/>
      <c r="L867" s="143"/>
      <c r="M867" s="186"/>
    </row>
    <row r="868" spans="9:13" s="134" customFormat="1">
      <c r="I868" s="143"/>
      <c r="J868" s="143"/>
      <c r="K868" s="143"/>
      <c r="L868" s="143"/>
      <c r="M868" s="186"/>
    </row>
    <row r="869" spans="9:13" s="134" customFormat="1">
      <c r="I869" s="143"/>
      <c r="J869" s="143"/>
      <c r="K869" s="143"/>
      <c r="L869" s="143"/>
      <c r="M869" s="186"/>
    </row>
    <row r="870" spans="9:13" s="134" customFormat="1">
      <c r="I870" s="143"/>
      <c r="J870" s="143"/>
      <c r="K870" s="143"/>
      <c r="L870" s="143"/>
      <c r="M870" s="186"/>
    </row>
    <row r="871" spans="9:13" s="134" customFormat="1">
      <c r="I871" s="143"/>
      <c r="J871" s="143"/>
      <c r="K871" s="143"/>
      <c r="L871" s="143"/>
      <c r="M871" s="186"/>
    </row>
    <row r="872" spans="9:13" s="134" customFormat="1">
      <c r="I872" s="143"/>
      <c r="J872" s="143"/>
      <c r="K872" s="143"/>
      <c r="L872" s="143"/>
      <c r="M872" s="186"/>
    </row>
    <row r="873" spans="9:13" s="134" customFormat="1">
      <c r="I873" s="143"/>
      <c r="J873" s="143"/>
      <c r="K873" s="143"/>
      <c r="L873" s="143"/>
      <c r="M873" s="186"/>
    </row>
    <row r="874" spans="9:13" s="134" customFormat="1">
      <c r="I874" s="143"/>
      <c r="J874" s="143"/>
      <c r="K874" s="143"/>
      <c r="L874" s="143"/>
      <c r="M874" s="186"/>
    </row>
    <row r="875" spans="9:13" s="134" customFormat="1">
      <c r="I875" s="143"/>
      <c r="J875" s="143"/>
      <c r="K875" s="143"/>
      <c r="L875" s="143"/>
      <c r="M875" s="186"/>
    </row>
    <row r="876" spans="9:13" s="134" customFormat="1">
      <c r="I876" s="143"/>
      <c r="J876" s="143"/>
      <c r="K876" s="143"/>
      <c r="L876" s="143"/>
      <c r="M876" s="186"/>
    </row>
    <row r="877" spans="9:13" s="134" customFormat="1">
      <c r="I877" s="143"/>
      <c r="J877" s="143"/>
      <c r="K877" s="143"/>
      <c r="L877" s="143"/>
      <c r="M877" s="186"/>
    </row>
    <row r="878" spans="9:13" s="134" customFormat="1">
      <c r="I878" s="143"/>
      <c r="J878" s="143"/>
      <c r="K878" s="143"/>
      <c r="L878" s="143"/>
      <c r="M878" s="186"/>
    </row>
    <row r="879" spans="9:13" s="134" customFormat="1">
      <c r="I879" s="143"/>
      <c r="J879" s="143"/>
      <c r="K879" s="143"/>
      <c r="L879" s="143"/>
      <c r="M879" s="186"/>
    </row>
    <row r="880" spans="9:13" s="134" customFormat="1">
      <c r="I880" s="143"/>
      <c r="J880" s="143"/>
      <c r="K880" s="143"/>
      <c r="L880" s="143"/>
      <c r="M880" s="186"/>
    </row>
    <row r="881" spans="9:13" s="134" customFormat="1">
      <c r="I881" s="143"/>
      <c r="J881" s="143"/>
      <c r="K881" s="143"/>
      <c r="L881" s="143"/>
      <c r="M881" s="186"/>
    </row>
    <row r="882" spans="9:13" s="134" customFormat="1">
      <c r="I882" s="143"/>
      <c r="J882" s="143"/>
      <c r="K882" s="143"/>
      <c r="L882" s="143"/>
      <c r="M882" s="186"/>
    </row>
    <row r="883" spans="9:13" s="134" customFormat="1">
      <c r="I883" s="143"/>
      <c r="J883" s="143"/>
      <c r="K883" s="143"/>
      <c r="L883" s="143"/>
      <c r="M883" s="186"/>
    </row>
    <row r="884" spans="9:13" s="134" customFormat="1">
      <c r="I884" s="143"/>
      <c r="J884" s="143"/>
      <c r="K884" s="143"/>
      <c r="L884" s="143"/>
      <c r="M884" s="186"/>
    </row>
    <row r="885" spans="9:13" s="134" customFormat="1">
      <c r="I885" s="143"/>
      <c r="J885" s="143"/>
      <c r="K885" s="143"/>
      <c r="L885" s="143"/>
      <c r="M885" s="186"/>
    </row>
    <row r="886" spans="9:13" s="134" customFormat="1">
      <c r="I886" s="143"/>
      <c r="J886" s="143"/>
      <c r="K886" s="143"/>
      <c r="L886" s="143"/>
      <c r="M886" s="186"/>
    </row>
    <row r="887" spans="9:13" s="134" customFormat="1">
      <c r="I887" s="143"/>
      <c r="J887" s="143"/>
      <c r="K887" s="143"/>
      <c r="L887" s="143"/>
      <c r="M887" s="186"/>
    </row>
    <row r="888" spans="9:13" s="134" customFormat="1">
      <c r="I888" s="143"/>
      <c r="J888" s="143"/>
      <c r="K888" s="143"/>
      <c r="L888" s="143"/>
      <c r="M888" s="186"/>
    </row>
    <row r="889" spans="9:13" s="134" customFormat="1">
      <c r="I889" s="143"/>
      <c r="J889" s="143"/>
      <c r="K889" s="143"/>
      <c r="L889" s="143"/>
      <c r="M889" s="186"/>
    </row>
    <row r="890" spans="9:13" s="134" customFormat="1">
      <c r="I890" s="143"/>
      <c r="J890" s="143"/>
      <c r="K890" s="143"/>
      <c r="L890" s="143"/>
      <c r="M890" s="186"/>
    </row>
    <row r="891" spans="9:13" s="134" customFormat="1">
      <c r="I891" s="143"/>
      <c r="J891" s="143"/>
      <c r="K891" s="143"/>
      <c r="L891" s="143"/>
      <c r="M891" s="186"/>
    </row>
    <row r="892" spans="9:13" s="134" customFormat="1">
      <c r="I892" s="143"/>
      <c r="J892" s="143"/>
      <c r="K892" s="143"/>
      <c r="L892" s="143"/>
      <c r="M892" s="186"/>
    </row>
    <row r="893" spans="9:13" s="134" customFormat="1">
      <c r="I893" s="143"/>
      <c r="J893" s="143"/>
      <c r="K893" s="143"/>
      <c r="L893" s="143"/>
      <c r="M893" s="186"/>
    </row>
    <row r="894" spans="9:13" s="134" customFormat="1">
      <c r="I894" s="143"/>
      <c r="J894" s="143"/>
      <c r="K894" s="143"/>
      <c r="L894" s="143"/>
      <c r="M894" s="186"/>
    </row>
    <row r="895" spans="9:13" s="134" customFormat="1">
      <c r="I895" s="143"/>
      <c r="J895" s="143"/>
      <c r="K895" s="143"/>
      <c r="L895" s="143"/>
      <c r="M895" s="186"/>
    </row>
    <row r="896" spans="9:13" s="134" customFormat="1">
      <c r="I896" s="143"/>
      <c r="J896" s="143"/>
      <c r="K896" s="143"/>
      <c r="L896" s="143"/>
      <c r="M896" s="186"/>
    </row>
    <row r="897" spans="9:13" s="134" customFormat="1">
      <c r="I897" s="143"/>
      <c r="J897" s="143"/>
      <c r="K897" s="143"/>
      <c r="L897" s="143"/>
      <c r="M897" s="186"/>
    </row>
    <row r="898" spans="9:13" s="134" customFormat="1">
      <c r="I898" s="143"/>
      <c r="J898" s="143"/>
      <c r="K898" s="143"/>
      <c r="L898" s="143"/>
      <c r="M898" s="186"/>
    </row>
    <row r="899" spans="9:13" s="134" customFormat="1">
      <c r="I899" s="143"/>
      <c r="J899" s="143"/>
      <c r="K899" s="143"/>
      <c r="L899" s="143"/>
      <c r="M899" s="186"/>
    </row>
    <row r="900" spans="9:13" s="134" customFormat="1">
      <c r="I900" s="143"/>
      <c r="J900" s="143"/>
      <c r="K900" s="143"/>
      <c r="L900" s="143"/>
      <c r="M900" s="186"/>
    </row>
    <row r="901" spans="9:13" s="134" customFormat="1">
      <c r="I901" s="143"/>
      <c r="J901" s="143"/>
      <c r="K901" s="143"/>
      <c r="L901" s="143"/>
      <c r="M901" s="186"/>
    </row>
    <row r="902" spans="9:13" s="134" customFormat="1">
      <c r="I902" s="143"/>
      <c r="J902" s="143"/>
      <c r="K902" s="143"/>
      <c r="L902" s="143"/>
      <c r="M902" s="186"/>
    </row>
    <row r="903" spans="9:13" s="134" customFormat="1">
      <c r="I903" s="143"/>
      <c r="J903" s="143"/>
      <c r="K903" s="143"/>
      <c r="L903" s="143"/>
      <c r="M903" s="186"/>
    </row>
    <row r="904" spans="9:13" s="134" customFormat="1">
      <c r="I904" s="143"/>
      <c r="J904" s="143"/>
      <c r="K904" s="143"/>
      <c r="L904" s="143"/>
      <c r="M904" s="186"/>
    </row>
    <row r="905" spans="9:13" s="134" customFormat="1">
      <c r="I905" s="143"/>
      <c r="J905" s="143"/>
      <c r="K905" s="143"/>
      <c r="L905" s="143"/>
      <c r="M905" s="186"/>
    </row>
    <row r="906" spans="9:13" s="134" customFormat="1">
      <c r="I906" s="143"/>
      <c r="J906" s="143"/>
      <c r="K906" s="143"/>
      <c r="L906" s="143"/>
      <c r="M906" s="186"/>
    </row>
    <row r="907" spans="9:13" s="134" customFormat="1">
      <c r="I907" s="143"/>
      <c r="J907" s="143"/>
      <c r="K907" s="143"/>
      <c r="L907" s="143"/>
      <c r="M907" s="186"/>
    </row>
    <row r="908" spans="9:13" s="134" customFormat="1">
      <c r="I908" s="143"/>
      <c r="J908" s="143"/>
      <c r="K908" s="143"/>
      <c r="L908" s="143"/>
      <c r="M908" s="186"/>
    </row>
    <row r="909" spans="9:13" s="134" customFormat="1">
      <c r="I909" s="143"/>
      <c r="J909" s="143"/>
      <c r="K909" s="143"/>
      <c r="L909" s="143"/>
      <c r="M909" s="186"/>
    </row>
    <row r="910" spans="9:13" s="134" customFormat="1">
      <c r="I910" s="143"/>
      <c r="J910" s="143"/>
      <c r="K910" s="143"/>
      <c r="L910" s="143"/>
      <c r="M910" s="186"/>
    </row>
    <row r="911" spans="9:13" s="134" customFormat="1">
      <c r="I911" s="143"/>
      <c r="J911" s="143"/>
      <c r="K911" s="143"/>
      <c r="L911" s="143"/>
      <c r="M911" s="186"/>
    </row>
    <row r="912" spans="9:13" s="134" customFormat="1">
      <c r="I912" s="143"/>
      <c r="J912" s="143"/>
      <c r="K912" s="143"/>
      <c r="L912" s="143"/>
      <c r="M912" s="186"/>
    </row>
    <row r="913" spans="9:13" s="134" customFormat="1">
      <c r="I913" s="143"/>
      <c r="J913" s="143"/>
      <c r="K913" s="143"/>
      <c r="L913" s="143"/>
      <c r="M913" s="186"/>
    </row>
    <row r="914" spans="9:13" s="134" customFormat="1">
      <c r="I914" s="143"/>
      <c r="J914" s="143"/>
      <c r="K914" s="143"/>
      <c r="L914" s="143"/>
      <c r="M914" s="186"/>
    </row>
    <row r="915" spans="9:13" s="134" customFormat="1">
      <c r="I915" s="143"/>
      <c r="J915" s="143"/>
      <c r="K915" s="143"/>
      <c r="L915" s="143"/>
      <c r="M915" s="186"/>
    </row>
    <row r="916" spans="9:13" s="134" customFormat="1">
      <c r="I916" s="143"/>
      <c r="J916" s="143"/>
      <c r="K916" s="143"/>
      <c r="L916" s="143"/>
      <c r="M916" s="186"/>
    </row>
    <row r="917" spans="9:13" s="134" customFormat="1">
      <c r="I917" s="143"/>
      <c r="J917" s="143"/>
      <c r="K917" s="143"/>
      <c r="L917" s="143"/>
      <c r="M917" s="186"/>
    </row>
    <row r="918" spans="9:13" s="134" customFormat="1">
      <c r="I918" s="143"/>
      <c r="J918" s="143"/>
      <c r="K918" s="143"/>
      <c r="L918" s="143"/>
      <c r="M918" s="186"/>
    </row>
    <row r="919" spans="9:13" s="134" customFormat="1">
      <c r="I919" s="143"/>
      <c r="J919" s="143"/>
      <c r="K919" s="143"/>
      <c r="L919" s="143"/>
      <c r="M919" s="186"/>
    </row>
    <row r="920" spans="9:13" s="134" customFormat="1">
      <c r="I920" s="143"/>
      <c r="J920" s="143"/>
      <c r="K920" s="143"/>
      <c r="L920" s="143"/>
      <c r="M920" s="186"/>
    </row>
    <row r="921" spans="9:13" s="134" customFormat="1">
      <c r="I921" s="143"/>
      <c r="J921" s="143"/>
      <c r="K921" s="143"/>
      <c r="L921" s="143"/>
      <c r="M921" s="186"/>
    </row>
    <row r="922" spans="9:13" s="134" customFormat="1">
      <c r="I922" s="143"/>
      <c r="J922" s="143"/>
      <c r="K922" s="143"/>
      <c r="L922" s="143"/>
      <c r="M922" s="186"/>
    </row>
    <row r="923" spans="9:13" s="134" customFormat="1">
      <c r="I923" s="143"/>
      <c r="J923" s="143"/>
      <c r="K923" s="143"/>
      <c r="L923" s="143"/>
      <c r="M923" s="186"/>
    </row>
    <row r="924" spans="9:13" s="134" customFormat="1">
      <c r="I924" s="143"/>
      <c r="J924" s="143"/>
      <c r="K924" s="143"/>
      <c r="L924" s="143"/>
      <c r="M924" s="186"/>
    </row>
    <row r="925" spans="9:13" s="134" customFormat="1">
      <c r="I925" s="143"/>
      <c r="J925" s="143"/>
      <c r="K925" s="143"/>
      <c r="L925" s="143"/>
      <c r="M925" s="186"/>
    </row>
    <row r="926" spans="9:13" s="134" customFormat="1">
      <c r="I926" s="143"/>
      <c r="J926" s="143"/>
      <c r="K926" s="143"/>
      <c r="L926" s="143"/>
      <c r="M926" s="186"/>
    </row>
    <row r="927" spans="9:13" s="134" customFormat="1">
      <c r="I927" s="143"/>
      <c r="J927" s="143"/>
      <c r="K927" s="143"/>
      <c r="L927" s="143"/>
      <c r="M927" s="186"/>
    </row>
    <row r="928" spans="9:13" s="134" customFormat="1">
      <c r="I928" s="143"/>
      <c r="J928" s="143"/>
      <c r="K928" s="143"/>
      <c r="L928" s="143"/>
      <c r="M928" s="186"/>
    </row>
    <row r="929" spans="9:13" s="134" customFormat="1">
      <c r="I929" s="143"/>
      <c r="J929" s="143"/>
      <c r="K929" s="143"/>
      <c r="L929" s="143"/>
      <c r="M929" s="186"/>
    </row>
    <row r="930" spans="9:13" s="134" customFormat="1">
      <c r="I930" s="143"/>
      <c r="J930" s="143"/>
      <c r="K930" s="143"/>
      <c r="L930" s="143"/>
      <c r="M930" s="186"/>
    </row>
    <row r="931" spans="9:13" s="134" customFormat="1">
      <c r="I931" s="143"/>
      <c r="J931" s="143"/>
      <c r="K931" s="143"/>
      <c r="L931" s="143"/>
      <c r="M931" s="186"/>
    </row>
    <row r="932" spans="9:13" s="134" customFormat="1">
      <c r="I932" s="143"/>
      <c r="J932" s="143"/>
      <c r="K932" s="143"/>
      <c r="L932" s="143"/>
      <c r="M932" s="186"/>
    </row>
    <row r="933" spans="9:13" s="134" customFormat="1">
      <c r="I933" s="143"/>
      <c r="J933" s="143"/>
      <c r="K933" s="143"/>
      <c r="L933" s="143"/>
      <c r="M933" s="186"/>
    </row>
    <row r="934" spans="9:13" s="134" customFormat="1">
      <c r="I934" s="143"/>
      <c r="J934" s="143"/>
      <c r="K934" s="143"/>
      <c r="L934" s="143"/>
      <c r="M934" s="186"/>
    </row>
    <row r="935" spans="9:13" s="134" customFormat="1">
      <c r="I935" s="143"/>
      <c r="J935" s="143"/>
      <c r="K935" s="143"/>
      <c r="L935" s="143"/>
      <c r="M935" s="186"/>
    </row>
    <row r="936" spans="9:13" s="134" customFormat="1">
      <c r="I936" s="143"/>
      <c r="J936" s="143"/>
      <c r="K936" s="143"/>
      <c r="L936" s="143"/>
      <c r="M936" s="186"/>
    </row>
    <row r="937" spans="9:13" s="134" customFormat="1">
      <c r="I937" s="143"/>
      <c r="J937" s="143"/>
      <c r="K937" s="143"/>
      <c r="L937" s="143"/>
      <c r="M937" s="186"/>
    </row>
    <row r="938" spans="9:13" s="134" customFormat="1">
      <c r="I938" s="143"/>
      <c r="J938" s="143"/>
      <c r="K938" s="143"/>
      <c r="L938" s="143"/>
      <c r="M938" s="186"/>
    </row>
    <row r="939" spans="9:13" s="134" customFormat="1">
      <c r="I939" s="143"/>
      <c r="J939" s="143"/>
      <c r="K939" s="143"/>
      <c r="L939" s="143"/>
      <c r="M939" s="186"/>
    </row>
    <row r="940" spans="9:13" s="134" customFormat="1">
      <c r="I940" s="143"/>
      <c r="J940" s="143"/>
      <c r="K940" s="143"/>
      <c r="L940" s="143"/>
      <c r="M940" s="186"/>
    </row>
    <row r="941" spans="9:13" s="134" customFormat="1">
      <c r="I941" s="143"/>
      <c r="J941" s="143"/>
      <c r="K941" s="143"/>
      <c r="L941" s="143"/>
      <c r="M941" s="186"/>
    </row>
    <row r="942" spans="9:13" s="134" customFormat="1">
      <c r="I942" s="143"/>
      <c r="J942" s="143"/>
      <c r="K942" s="143"/>
      <c r="L942" s="143"/>
      <c r="M942" s="186"/>
    </row>
    <row r="943" spans="9:13" s="134" customFormat="1">
      <c r="I943" s="143"/>
      <c r="J943" s="143"/>
      <c r="K943" s="143"/>
      <c r="L943" s="143"/>
      <c r="M943" s="186"/>
    </row>
    <row r="944" spans="9:13" s="134" customFormat="1">
      <c r="I944" s="143"/>
      <c r="J944" s="143"/>
      <c r="K944" s="143"/>
      <c r="L944" s="143"/>
      <c r="M944" s="186"/>
    </row>
    <row r="945" spans="9:13" s="134" customFormat="1">
      <c r="I945" s="143"/>
      <c r="J945" s="143"/>
      <c r="K945" s="143"/>
      <c r="L945" s="143"/>
      <c r="M945" s="186"/>
    </row>
    <row r="946" spans="9:13" s="134" customFormat="1">
      <c r="I946" s="143"/>
      <c r="J946" s="143"/>
      <c r="K946" s="143"/>
      <c r="L946" s="143"/>
      <c r="M946" s="186"/>
    </row>
    <row r="947" spans="9:13" s="134" customFormat="1">
      <c r="I947" s="143"/>
      <c r="J947" s="143"/>
      <c r="K947" s="143"/>
      <c r="L947" s="143"/>
      <c r="M947" s="186"/>
    </row>
    <row r="948" spans="9:13" s="134" customFormat="1">
      <c r="I948" s="143"/>
      <c r="J948" s="143"/>
      <c r="K948" s="143"/>
      <c r="L948" s="143"/>
      <c r="M948" s="186"/>
    </row>
    <row r="949" spans="9:13" s="134" customFormat="1">
      <c r="I949" s="143"/>
      <c r="J949" s="143"/>
      <c r="K949" s="143"/>
      <c r="L949" s="143"/>
      <c r="M949" s="186"/>
    </row>
    <row r="950" spans="9:13" s="134" customFormat="1">
      <c r="I950" s="143"/>
      <c r="J950" s="143"/>
      <c r="K950" s="143"/>
      <c r="L950" s="143"/>
      <c r="M950" s="186"/>
    </row>
    <row r="951" spans="9:13" s="134" customFormat="1">
      <c r="I951" s="143"/>
      <c r="J951" s="143"/>
      <c r="K951" s="143"/>
      <c r="L951" s="143"/>
      <c r="M951" s="186"/>
    </row>
    <row r="952" spans="9:13" s="134" customFormat="1">
      <c r="I952" s="143"/>
      <c r="J952" s="143"/>
      <c r="K952" s="143"/>
      <c r="L952" s="143"/>
      <c r="M952" s="186"/>
    </row>
    <row r="953" spans="9:13" s="134" customFormat="1">
      <c r="I953" s="143"/>
      <c r="J953" s="143"/>
      <c r="K953" s="143"/>
      <c r="L953" s="143"/>
      <c r="M953" s="186"/>
    </row>
    <row r="954" spans="9:13" s="134" customFormat="1">
      <c r="I954" s="143"/>
      <c r="J954" s="143"/>
      <c r="K954" s="143"/>
      <c r="L954" s="143"/>
      <c r="M954" s="186"/>
    </row>
    <row r="955" spans="9:13" s="134" customFormat="1">
      <c r="I955" s="143"/>
      <c r="J955" s="143"/>
      <c r="K955" s="143"/>
      <c r="L955" s="143"/>
      <c r="M955" s="186"/>
    </row>
    <row r="956" spans="9:13" s="134" customFormat="1">
      <c r="I956" s="143"/>
      <c r="J956" s="143"/>
      <c r="K956" s="143"/>
      <c r="L956" s="143"/>
      <c r="M956" s="186"/>
    </row>
    <row r="957" spans="9:13" s="134" customFormat="1">
      <c r="I957" s="143"/>
      <c r="J957" s="143"/>
      <c r="K957" s="143"/>
      <c r="L957" s="143"/>
      <c r="M957" s="186"/>
    </row>
    <row r="958" spans="9:13" s="134" customFormat="1">
      <c r="I958" s="143"/>
      <c r="J958" s="143"/>
      <c r="K958" s="143"/>
      <c r="L958" s="143"/>
      <c r="M958" s="186"/>
    </row>
    <row r="959" spans="9:13" s="134" customFormat="1">
      <c r="I959" s="143"/>
      <c r="J959" s="143"/>
      <c r="K959" s="143"/>
      <c r="L959" s="143"/>
      <c r="M959" s="186"/>
    </row>
    <row r="960" spans="9:13" s="134" customFormat="1">
      <c r="I960" s="143"/>
      <c r="J960" s="143"/>
      <c r="K960" s="143"/>
      <c r="L960" s="143"/>
      <c r="M960" s="186"/>
    </row>
    <row r="961" spans="9:13" s="134" customFormat="1">
      <c r="I961" s="143"/>
      <c r="J961" s="143"/>
      <c r="K961" s="143"/>
      <c r="L961" s="143"/>
      <c r="M961" s="186"/>
    </row>
    <row r="962" spans="9:13" s="134" customFormat="1">
      <c r="I962" s="143"/>
      <c r="J962" s="143"/>
      <c r="K962" s="143"/>
      <c r="L962" s="143"/>
      <c r="M962" s="186"/>
    </row>
    <row r="963" spans="9:13" s="134" customFormat="1">
      <c r="I963" s="143"/>
      <c r="J963" s="143"/>
      <c r="K963" s="143"/>
      <c r="L963" s="143"/>
      <c r="M963" s="186"/>
    </row>
    <row r="964" spans="9:13" s="134" customFormat="1">
      <c r="I964" s="143"/>
      <c r="J964" s="143"/>
      <c r="K964" s="143"/>
      <c r="L964" s="143"/>
      <c r="M964" s="186"/>
    </row>
    <row r="965" spans="9:13" s="134" customFormat="1">
      <c r="I965" s="143"/>
      <c r="J965" s="143"/>
      <c r="K965" s="143"/>
      <c r="L965" s="143"/>
      <c r="M965" s="186"/>
    </row>
    <row r="966" spans="9:13" s="134" customFormat="1">
      <c r="I966" s="143"/>
      <c r="J966" s="143"/>
      <c r="K966" s="143"/>
      <c r="L966" s="143"/>
      <c r="M966" s="186"/>
    </row>
    <row r="967" spans="9:13" s="134" customFormat="1">
      <c r="I967" s="143"/>
      <c r="J967" s="143"/>
      <c r="K967" s="143"/>
      <c r="L967" s="143"/>
      <c r="M967" s="186"/>
    </row>
    <row r="968" spans="9:13" s="134" customFormat="1">
      <c r="I968" s="143"/>
      <c r="J968" s="143"/>
      <c r="K968" s="143"/>
      <c r="L968" s="143"/>
      <c r="M968" s="186"/>
    </row>
    <row r="969" spans="9:13" s="134" customFormat="1">
      <c r="I969" s="143"/>
      <c r="J969" s="143"/>
      <c r="K969" s="143"/>
      <c r="L969" s="143"/>
      <c r="M969" s="186"/>
    </row>
    <row r="970" spans="9:13" s="134" customFormat="1">
      <c r="I970" s="143"/>
      <c r="J970" s="143"/>
      <c r="K970" s="143"/>
      <c r="L970" s="143"/>
      <c r="M970" s="186"/>
    </row>
    <row r="971" spans="9:13" s="134" customFormat="1">
      <c r="I971" s="143"/>
      <c r="J971" s="143"/>
      <c r="K971" s="143"/>
      <c r="L971" s="143"/>
      <c r="M971" s="186"/>
    </row>
    <row r="972" spans="9:13" s="134" customFormat="1">
      <c r="I972" s="143"/>
      <c r="J972" s="143"/>
      <c r="K972" s="143"/>
      <c r="L972" s="143"/>
      <c r="M972" s="186"/>
    </row>
    <row r="973" spans="9:13" s="134" customFormat="1">
      <c r="I973" s="143"/>
      <c r="J973" s="143"/>
      <c r="K973" s="143"/>
      <c r="L973" s="143"/>
      <c r="M973" s="186"/>
    </row>
    <row r="974" spans="9:13" s="134" customFormat="1">
      <c r="I974" s="143"/>
      <c r="J974" s="143"/>
      <c r="K974" s="143"/>
      <c r="L974" s="143"/>
      <c r="M974" s="186"/>
    </row>
    <row r="975" spans="9:13" s="134" customFormat="1">
      <c r="I975" s="143"/>
      <c r="J975" s="143"/>
      <c r="K975" s="143"/>
      <c r="L975" s="143"/>
      <c r="M975" s="186"/>
    </row>
    <row r="976" spans="9:13" s="134" customFormat="1">
      <c r="I976" s="143"/>
      <c r="J976" s="143"/>
      <c r="K976" s="143"/>
      <c r="L976" s="143"/>
      <c r="M976" s="186"/>
    </row>
    <row r="977" spans="9:13" s="134" customFormat="1">
      <c r="I977" s="143"/>
      <c r="J977" s="143"/>
      <c r="K977" s="143"/>
      <c r="L977" s="143"/>
      <c r="M977" s="186"/>
    </row>
    <row r="978" spans="9:13" s="134" customFormat="1">
      <c r="I978" s="143"/>
      <c r="J978" s="143"/>
      <c r="K978" s="143"/>
      <c r="L978" s="143"/>
      <c r="M978" s="186"/>
    </row>
    <row r="979" spans="9:13" s="134" customFormat="1">
      <c r="I979" s="143"/>
      <c r="J979" s="143"/>
      <c r="K979" s="143"/>
      <c r="L979" s="143"/>
      <c r="M979" s="186"/>
    </row>
    <row r="980" spans="9:13" s="134" customFormat="1">
      <c r="I980" s="143"/>
      <c r="J980" s="143"/>
      <c r="K980" s="143"/>
      <c r="L980" s="143"/>
      <c r="M980" s="186"/>
    </row>
    <row r="981" spans="9:13" s="134" customFormat="1">
      <c r="I981" s="143"/>
      <c r="J981" s="143"/>
      <c r="K981" s="143"/>
      <c r="L981" s="143"/>
      <c r="M981" s="186"/>
    </row>
    <row r="982" spans="9:13" s="134" customFormat="1">
      <c r="I982" s="143"/>
      <c r="J982" s="143"/>
      <c r="K982" s="143"/>
      <c r="L982" s="143"/>
      <c r="M982" s="186"/>
    </row>
    <row r="983" spans="9:13" s="134" customFormat="1">
      <c r="I983" s="143"/>
      <c r="J983" s="143"/>
      <c r="K983" s="143"/>
      <c r="L983" s="143"/>
      <c r="M983" s="186"/>
    </row>
    <row r="984" spans="9:13" s="134" customFormat="1">
      <c r="I984" s="143"/>
      <c r="J984" s="143"/>
      <c r="K984" s="143"/>
      <c r="L984" s="143"/>
      <c r="M984" s="186"/>
    </row>
    <row r="985" spans="9:13" s="134" customFormat="1">
      <c r="I985" s="143"/>
      <c r="J985" s="143"/>
      <c r="K985" s="143"/>
      <c r="L985" s="143"/>
      <c r="M985" s="186"/>
    </row>
    <row r="986" spans="9:13" s="134" customFormat="1">
      <c r="I986" s="143"/>
      <c r="J986" s="143"/>
      <c r="K986" s="143"/>
      <c r="L986" s="143"/>
      <c r="M986" s="186"/>
    </row>
    <row r="987" spans="9:13" s="134" customFormat="1">
      <c r="I987" s="143"/>
      <c r="J987" s="143"/>
      <c r="K987" s="143"/>
      <c r="L987" s="143"/>
      <c r="M987" s="186"/>
    </row>
    <row r="988" spans="9:13" s="134" customFormat="1">
      <c r="I988" s="143"/>
      <c r="J988" s="143"/>
      <c r="K988" s="143"/>
      <c r="L988" s="143"/>
      <c r="M988" s="186"/>
    </row>
    <row r="989" spans="9:13" s="134" customFormat="1">
      <c r="I989" s="143"/>
      <c r="J989" s="143"/>
      <c r="K989" s="143"/>
      <c r="L989" s="143"/>
      <c r="M989" s="186"/>
    </row>
    <row r="990" spans="9:13" s="134" customFormat="1">
      <c r="I990" s="143"/>
      <c r="J990" s="143"/>
      <c r="K990" s="143"/>
      <c r="L990" s="143"/>
      <c r="M990" s="186"/>
    </row>
    <row r="991" spans="9:13" s="134" customFormat="1">
      <c r="I991" s="143"/>
      <c r="J991" s="143"/>
      <c r="K991" s="143"/>
      <c r="L991" s="143"/>
      <c r="M991" s="186"/>
    </row>
    <row r="992" spans="9:13" s="134" customFormat="1">
      <c r="I992" s="143"/>
      <c r="J992" s="143"/>
      <c r="K992" s="143"/>
      <c r="L992" s="143"/>
      <c r="M992" s="186"/>
    </row>
    <row r="993" spans="9:13" s="134" customFormat="1">
      <c r="I993" s="143"/>
      <c r="J993" s="143"/>
      <c r="K993" s="143"/>
      <c r="L993" s="143"/>
      <c r="M993" s="186"/>
    </row>
    <row r="994" spans="9:13" s="134" customFormat="1">
      <c r="I994" s="143"/>
      <c r="J994" s="143"/>
      <c r="K994" s="143"/>
      <c r="L994" s="143"/>
      <c r="M994" s="186"/>
    </row>
    <row r="995" spans="9:13" s="134" customFormat="1">
      <c r="I995" s="143"/>
      <c r="J995" s="143"/>
      <c r="K995" s="143"/>
      <c r="L995" s="143"/>
      <c r="M995" s="186"/>
    </row>
    <row r="996" spans="9:13" s="134" customFormat="1">
      <c r="I996" s="143"/>
      <c r="J996" s="143"/>
      <c r="K996" s="143"/>
      <c r="L996" s="143"/>
      <c r="M996" s="186"/>
    </row>
    <row r="997" spans="9:13" s="134" customFormat="1">
      <c r="I997" s="143"/>
      <c r="J997" s="143"/>
      <c r="K997" s="143"/>
      <c r="L997" s="143"/>
      <c r="M997" s="186"/>
    </row>
    <row r="998" spans="9:13" s="134" customFormat="1">
      <c r="I998" s="143"/>
      <c r="J998" s="143"/>
      <c r="K998" s="143"/>
      <c r="L998" s="143"/>
      <c r="M998" s="186"/>
    </row>
    <row r="999" spans="9:13" s="134" customFormat="1">
      <c r="I999" s="143"/>
      <c r="J999" s="143"/>
      <c r="K999" s="143"/>
      <c r="L999" s="143"/>
      <c r="M999" s="186"/>
    </row>
    <row r="1000" spans="9:13" s="134" customFormat="1">
      <c r="I1000" s="143"/>
      <c r="J1000" s="143"/>
      <c r="K1000" s="143"/>
      <c r="L1000" s="143"/>
      <c r="M1000" s="186"/>
    </row>
    <row r="1001" spans="9:13" s="134" customFormat="1">
      <c r="I1001" s="143"/>
      <c r="J1001" s="143"/>
      <c r="K1001" s="143"/>
      <c r="L1001" s="143"/>
      <c r="M1001" s="186"/>
    </row>
    <row r="1002" spans="9:13" s="134" customFormat="1">
      <c r="I1002" s="143"/>
      <c r="J1002" s="143"/>
      <c r="K1002" s="143"/>
      <c r="L1002" s="143"/>
      <c r="M1002" s="186"/>
    </row>
    <row r="1003" spans="9:13" s="134" customFormat="1">
      <c r="I1003" s="143"/>
      <c r="J1003" s="143"/>
      <c r="K1003" s="143"/>
      <c r="L1003" s="143"/>
      <c r="M1003" s="186"/>
    </row>
    <row r="1004" spans="9:13" s="134" customFormat="1">
      <c r="I1004" s="143"/>
      <c r="J1004" s="143"/>
      <c r="K1004" s="143"/>
      <c r="L1004" s="143"/>
      <c r="M1004" s="186"/>
    </row>
    <row r="1005" spans="9:13" s="134" customFormat="1">
      <c r="I1005" s="143"/>
      <c r="J1005" s="143"/>
      <c r="K1005" s="143"/>
      <c r="L1005" s="143"/>
      <c r="M1005" s="186"/>
    </row>
    <row r="1006" spans="9:13" s="134" customFormat="1">
      <c r="I1006" s="143"/>
      <c r="J1006" s="143"/>
      <c r="K1006" s="143"/>
      <c r="L1006" s="143"/>
      <c r="M1006" s="186"/>
    </row>
    <row r="1007" spans="9:13" s="134" customFormat="1">
      <c r="I1007" s="143"/>
      <c r="J1007" s="143"/>
      <c r="K1007" s="143"/>
      <c r="L1007" s="143"/>
      <c r="M1007" s="186"/>
    </row>
    <row r="1008" spans="9:13" s="134" customFormat="1">
      <c r="I1008" s="143"/>
      <c r="J1008" s="143"/>
      <c r="K1008" s="143"/>
      <c r="L1008" s="143"/>
      <c r="M1008" s="186"/>
    </row>
    <row r="1009" spans="9:13" s="134" customFormat="1">
      <c r="I1009" s="143"/>
      <c r="J1009" s="143"/>
      <c r="K1009" s="143"/>
      <c r="L1009" s="143"/>
      <c r="M1009" s="186"/>
    </row>
    <row r="1010" spans="9:13" s="134" customFormat="1">
      <c r="I1010" s="143"/>
      <c r="J1010" s="143"/>
      <c r="K1010" s="143"/>
      <c r="L1010" s="143"/>
      <c r="M1010" s="186"/>
    </row>
    <row r="1011" spans="9:13" s="134" customFormat="1">
      <c r="I1011" s="143"/>
      <c r="J1011" s="143"/>
      <c r="K1011" s="143"/>
      <c r="L1011" s="143"/>
      <c r="M1011" s="186"/>
    </row>
    <row r="1012" spans="9:13" s="134" customFormat="1">
      <c r="I1012" s="143"/>
      <c r="J1012" s="143"/>
      <c r="K1012" s="143"/>
      <c r="L1012" s="143"/>
      <c r="M1012" s="186"/>
    </row>
    <row r="1013" spans="9:13" s="134" customFormat="1">
      <c r="I1013" s="143"/>
      <c r="J1013" s="143"/>
      <c r="K1013" s="143"/>
      <c r="L1013" s="143"/>
      <c r="M1013" s="186"/>
    </row>
    <row r="1014" spans="9:13" s="134" customFormat="1">
      <c r="I1014" s="143"/>
      <c r="J1014" s="143"/>
      <c r="K1014" s="143"/>
      <c r="L1014" s="143"/>
      <c r="M1014" s="186"/>
    </row>
    <row r="1015" spans="9:13" s="134" customFormat="1">
      <c r="I1015" s="143"/>
      <c r="J1015" s="143"/>
      <c r="K1015" s="143"/>
      <c r="L1015" s="143"/>
      <c r="M1015" s="186"/>
    </row>
    <row r="1016" spans="9:13" s="134" customFormat="1">
      <c r="I1016" s="143"/>
      <c r="J1016" s="143"/>
      <c r="K1016" s="143"/>
      <c r="L1016" s="143"/>
      <c r="M1016" s="186"/>
    </row>
    <row r="1017" spans="9:13" s="134" customFormat="1">
      <c r="I1017" s="143"/>
      <c r="J1017" s="143"/>
      <c r="K1017" s="143"/>
      <c r="L1017" s="143"/>
      <c r="M1017" s="186"/>
    </row>
    <row r="1018" spans="9:13" s="134" customFormat="1">
      <c r="I1018" s="143"/>
      <c r="J1018" s="143"/>
      <c r="K1018" s="143"/>
      <c r="L1018" s="143"/>
      <c r="M1018" s="186"/>
    </row>
    <row r="1019" spans="9:13" s="134" customFormat="1">
      <c r="I1019" s="143"/>
      <c r="J1019" s="143"/>
      <c r="K1019" s="143"/>
      <c r="L1019" s="143"/>
      <c r="M1019" s="186"/>
    </row>
    <row r="1020" spans="9:13" s="134" customFormat="1">
      <c r="I1020" s="143"/>
      <c r="J1020" s="143"/>
      <c r="K1020" s="143"/>
      <c r="L1020" s="143"/>
      <c r="M1020" s="186"/>
    </row>
    <row r="1021" spans="9:13" s="134" customFormat="1">
      <c r="I1021" s="143"/>
      <c r="J1021" s="143"/>
      <c r="K1021" s="143"/>
      <c r="L1021" s="143"/>
      <c r="M1021" s="186"/>
    </row>
    <row r="1022" spans="9:13" s="134" customFormat="1">
      <c r="I1022" s="143"/>
      <c r="J1022" s="143"/>
      <c r="K1022" s="143"/>
      <c r="L1022" s="143"/>
      <c r="M1022" s="186"/>
    </row>
    <row r="1023" spans="9:13" s="134" customFormat="1">
      <c r="I1023" s="143"/>
      <c r="J1023" s="143"/>
      <c r="K1023" s="143"/>
      <c r="L1023" s="143"/>
      <c r="M1023" s="186"/>
    </row>
    <row r="1024" spans="9:13" s="134" customFormat="1">
      <c r="I1024" s="143"/>
      <c r="J1024" s="143"/>
      <c r="K1024" s="143"/>
      <c r="L1024" s="143"/>
      <c r="M1024" s="186"/>
    </row>
    <row r="1025" spans="9:13" s="134" customFormat="1">
      <c r="I1025" s="143"/>
      <c r="J1025" s="143"/>
      <c r="K1025" s="143"/>
      <c r="L1025" s="143"/>
      <c r="M1025" s="186"/>
    </row>
    <row r="1026" spans="9:13" s="134" customFormat="1">
      <c r="I1026" s="143"/>
      <c r="J1026" s="143"/>
      <c r="K1026" s="143"/>
      <c r="L1026" s="143"/>
      <c r="M1026" s="186"/>
    </row>
    <row r="1027" spans="9:13" s="134" customFormat="1">
      <c r="I1027" s="143"/>
      <c r="J1027" s="143"/>
      <c r="K1027" s="143"/>
      <c r="L1027" s="143"/>
      <c r="M1027" s="186"/>
    </row>
    <row r="1028" spans="9:13" s="134" customFormat="1">
      <c r="I1028" s="143"/>
      <c r="J1028" s="143"/>
      <c r="K1028" s="143"/>
      <c r="L1028" s="143"/>
      <c r="M1028" s="186"/>
    </row>
    <row r="1029" spans="9:13" s="134" customFormat="1">
      <c r="I1029" s="143"/>
      <c r="J1029" s="143"/>
      <c r="K1029" s="143"/>
      <c r="L1029" s="143"/>
      <c r="M1029" s="186"/>
    </row>
    <row r="1030" spans="9:13" s="134" customFormat="1">
      <c r="I1030" s="143"/>
      <c r="J1030" s="143"/>
      <c r="K1030" s="143"/>
      <c r="L1030" s="143"/>
      <c r="M1030" s="186"/>
    </row>
    <row r="1031" spans="9:13" s="134" customFormat="1">
      <c r="I1031" s="143"/>
      <c r="J1031" s="143"/>
      <c r="K1031" s="143"/>
      <c r="L1031" s="143"/>
      <c r="M1031" s="186"/>
    </row>
    <row r="1032" spans="9:13" s="134" customFormat="1">
      <c r="I1032" s="143"/>
      <c r="J1032" s="143"/>
      <c r="K1032" s="143"/>
      <c r="L1032" s="143"/>
      <c r="M1032" s="186"/>
    </row>
    <row r="1033" spans="9:13" s="134" customFormat="1">
      <c r="I1033" s="143"/>
      <c r="J1033" s="143"/>
      <c r="K1033" s="143"/>
      <c r="L1033" s="143"/>
      <c r="M1033" s="186"/>
    </row>
    <row r="1034" spans="9:13" s="134" customFormat="1">
      <c r="I1034" s="143"/>
      <c r="J1034" s="143"/>
      <c r="K1034" s="143"/>
      <c r="L1034" s="143"/>
      <c r="M1034" s="186"/>
    </row>
    <row r="1035" spans="9:13" s="134" customFormat="1">
      <c r="I1035" s="143"/>
      <c r="J1035" s="143"/>
      <c r="K1035" s="143"/>
      <c r="L1035" s="143"/>
      <c r="M1035" s="186"/>
    </row>
    <row r="1036" spans="9:13" s="134" customFormat="1">
      <c r="I1036" s="143"/>
      <c r="J1036" s="143"/>
      <c r="K1036" s="143"/>
      <c r="L1036" s="143"/>
      <c r="M1036" s="186"/>
    </row>
    <row r="1037" spans="9:13" s="134" customFormat="1">
      <c r="I1037" s="143"/>
      <c r="J1037" s="143"/>
      <c r="K1037" s="143"/>
      <c r="L1037" s="143"/>
      <c r="M1037" s="186"/>
    </row>
    <row r="1038" spans="9:13" s="134" customFormat="1">
      <c r="I1038" s="143"/>
      <c r="J1038" s="143"/>
      <c r="K1038" s="143"/>
      <c r="L1038" s="143"/>
      <c r="M1038" s="186"/>
    </row>
    <row r="1039" spans="9:13" s="134" customFormat="1">
      <c r="I1039" s="143"/>
      <c r="J1039" s="143"/>
      <c r="K1039" s="143"/>
      <c r="L1039" s="143"/>
      <c r="M1039" s="186"/>
    </row>
    <row r="1040" spans="9:13" s="134" customFormat="1">
      <c r="I1040" s="143"/>
      <c r="J1040" s="143"/>
      <c r="K1040" s="143"/>
      <c r="L1040" s="143"/>
      <c r="M1040" s="186"/>
    </row>
    <row r="1041" spans="9:13" s="134" customFormat="1">
      <c r="I1041" s="143"/>
      <c r="J1041" s="143"/>
      <c r="K1041" s="143"/>
      <c r="L1041" s="143"/>
      <c r="M1041" s="186"/>
    </row>
    <row r="1042" spans="9:13" s="134" customFormat="1">
      <c r="I1042" s="143"/>
      <c r="J1042" s="143"/>
      <c r="K1042" s="143"/>
      <c r="L1042" s="143"/>
      <c r="M1042" s="186"/>
    </row>
    <row r="1043" spans="9:13" s="134" customFormat="1">
      <c r="I1043" s="143"/>
      <c r="J1043" s="143"/>
      <c r="K1043" s="143"/>
      <c r="L1043" s="143"/>
      <c r="M1043" s="186"/>
    </row>
    <row r="1044" spans="9:13" s="134" customFormat="1">
      <c r="I1044" s="143"/>
      <c r="J1044" s="143"/>
      <c r="K1044" s="143"/>
      <c r="L1044" s="143"/>
      <c r="M1044" s="186"/>
    </row>
    <row r="1045" spans="9:13" s="134" customFormat="1">
      <c r="I1045" s="143"/>
      <c r="J1045" s="143"/>
      <c r="K1045" s="143"/>
      <c r="L1045" s="143"/>
      <c r="M1045" s="186"/>
    </row>
    <row r="1046" spans="9:13" s="134" customFormat="1">
      <c r="I1046" s="143"/>
      <c r="J1046" s="143"/>
      <c r="K1046" s="143"/>
      <c r="L1046" s="143"/>
      <c r="M1046" s="186"/>
    </row>
    <row r="1047" spans="9:13" s="134" customFormat="1">
      <c r="I1047" s="143"/>
      <c r="J1047" s="143"/>
      <c r="K1047" s="143"/>
      <c r="L1047" s="143"/>
      <c r="M1047" s="186"/>
    </row>
    <row r="1048" spans="9:13" s="134" customFormat="1">
      <c r="I1048" s="143"/>
      <c r="J1048" s="143"/>
      <c r="K1048" s="143"/>
      <c r="L1048" s="143"/>
      <c r="M1048" s="186"/>
    </row>
    <row r="1049" spans="9:13" s="134" customFormat="1">
      <c r="I1049" s="143"/>
      <c r="J1049" s="143"/>
      <c r="K1049" s="143"/>
      <c r="L1049" s="143"/>
      <c r="M1049" s="186"/>
    </row>
    <row r="1050" spans="9:13" s="134" customFormat="1">
      <c r="I1050" s="143"/>
      <c r="J1050" s="143"/>
      <c r="K1050" s="143"/>
      <c r="L1050" s="143"/>
      <c r="M1050" s="186"/>
    </row>
    <row r="1051" spans="9:13" s="134" customFormat="1">
      <c r="I1051" s="143"/>
      <c r="J1051" s="143"/>
      <c r="K1051" s="143"/>
      <c r="L1051" s="143"/>
      <c r="M1051" s="186"/>
    </row>
    <row r="1052" spans="9:13" s="134" customFormat="1">
      <c r="I1052" s="143"/>
      <c r="J1052" s="143"/>
      <c r="K1052" s="143"/>
      <c r="L1052" s="143"/>
      <c r="M1052" s="186"/>
    </row>
    <row r="1053" spans="9:13" s="134" customFormat="1">
      <c r="I1053" s="143"/>
      <c r="J1053" s="143"/>
      <c r="K1053" s="143"/>
      <c r="L1053" s="143"/>
      <c r="M1053" s="186"/>
    </row>
    <row r="1054" spans="9:13" s="134" customFormat="1">
      <c r="I1054" s="143"/>
      <c r="J1054" s="143"/>
      <c r="K1054" s="143"/>
      <c r="L1054" s="143"/>
      <c r="M1054" s="186"/>
    </row>
    <row r="1055" spans="9:13" s="134" customFormat="1">
      <c r="I1055" s="143"/>
      <c r="J1055" s="143"/>
      <c r="K1055" s="143"/>
      <c r="L1055" s="143"/>
      <c r="M1055" s="186"/>
    </row>
    <row r="1056" spans="9:13" s="134" customFormat="1">
      <c r="I1056" s="143"/>
      <c r="J1056" s="143"/>
      <c r="K1056" s="143"/>
      <c r="L1056" s="143"/>
      <c r="M1056" s="186"/>
    </row>
    <row r="1057" spans="9:13" s="134" customFormat="1">
      <c r="I1057" s="143"/>
      <c r="J1057" s="143"/>
      <c r="K1057" s="143"/>
      <c r="L1057" s="143"/>
      <c r="M1057" s="186"/>
    </row>
    <row r="1058" spans="9:13" s="134" customFormat="1">
      <c r="I1058" s="143"/>
      <c r="J1058" s="143"/>
      <c r="K1058" s="143"/>
      <c r="L1058" s="143"/>
      <c r="M1058" s="186"/>
    </row>
    <row r="1059" spans="9:13" s="134" customFormat="1">
      <c r="I1059" s="143"/>
      <c r="J1059" s="143"/>
      <c r="K1059" s="143"/>
      <c r="L1059" s="143"/>
      <c r="M1059" s="186"/>
    </row>
    <row r="1060" spans="9:13" s="134" customFormat="1">
      <c r="I1060" s="143"/>
      <c r="J1060" s="143"/>
      <c r="K1060" s="143"/>
      <c r="L1060" s="143"/>
      <c r="M1060" s="186"/>
    </row>
    <row r="1061" spans="9:13" s="134" customFormat="1">
      <c r="I1061" s="143"/>
      <c r="J1061" s="143"/>
      <c r="K1061" s="143"/>
      <c r="L1061" s="143"/>
      <c r="M1061" s="186"/>
    </row>
    <row r="1062" spans="9:13" s="134" customFormat="1">
      <c r="I1062" s="143"/>
      <c r="J1062" s="143"/>
      <c r="K1062" s="143"/>
      <c r="L1062" s="143"/>
      <c r="M1062" s="186"/>
    </row>
    <row r="1063" spans="9:13" s="134" customFormat="1">
      <c r="I1063" s="143"/>
      <c r="J1063" s="143"/>
      <c r="K1063" s="143"/>
      <c r="L1063" s="143"/>
      <c r="M1063" s="186"/>
    </row>
    <row r="1064" spans="9:13" s="134" customFormat="1">
      <c r="I1064" s="143"/>
      <c r="J1064" s="143"/>
      <c r="K1064" s="143"/>
      <c r="L1064" s="143"/>
      <c r="M1064" s="186"/>
    </row>
    <row r="1065" spans="9:13" s="134" customFormat="1">
      <c r="I1065" s="143"/>
      <c r="J1065" s="143"/>
      <c r="K1065" s="143"/>
      <c r="L1065" s="143"/>
      <c r="M1065" s="186"/>
    </row>
    <row r="1066" spans="9:13" s="134" customFormat="1">
      <c r="I1066" s="143"/>
      <c r="J1066" s="143"/>
      <c r="K1066" s="143"/>
      <c r="L1066" s="143"/>
      <c r="M1066" s="186"/>
    </row>
    <row r="1067" spans="9:13" s="134" customFormat="1">
      <c r="I1067" s="143"/>
      <c r="J1067" s="143"/>
      <c r="K1067" s="143"/>
      <c r="L1067" s="143"/>
      <c r="M1067" s="186"/>
    </row>
    <row r="1068" spans="9:13" s="134" customFormat="1">
      <c r="I1068" s="143"/>
      <c r="J1068" s="143"/>
      <c r="K1068" s="143"/>
      <c r="L1068" s="143"/>
      <c r="M1068" s="186"/>
    </row>
    <row r="1069" spans="9:13" s="134" customFormat="1">
      <c r="I1069" s="143"/>
      <c r="J1069" s="143"/>
      <c r="K1069" s="143"/>
      <c r="L1069" s="143"/>
      <c r="M1069" s="186"/>
    </row>
    <row r="1070" spans="9:13" s="134" customFormat="1">
      <c r="I1070" s="143"/>
      <c r="J1070" s="143"/>
      <c r="K1070" s="143"/>
      <c r="L1070" s="143"/>
      <c r="M1070" s="186"/>
    </row>
    <row r="1071" spans="9:13" s="134" customFormat="1">
      <c r="I1071" s="143"/>
      <c r="J1071" s="143"/>
      <c r="K1071" s="143"/>
      <c r="L1071" s="143"/>
      <c r="M1071" s="186"/>
    </row>
    <row r="1072" spans="9:13" s="134" customFormat="1">
      <c r="I1072" s="143"/>
      <c r="J1072" s="143"/>
      <c r="K1072" s="143"/>
      <c r="L1072" s="143"/>
      <c r="M1072" s="186"/>
    </row>
    <row r="1073" spans="9:13" s="134" customFormat="1">
      <c r="I1073" s="143"/>
      <c r="J1073" s="143"/>
      <c r="K1073" s="143"/>
      <c r="L1073" s="143"/>
      <c r="M1073" s="186"/>
    </row>
    <row r="1074" spans="9:13" s="134" customFormat="1">
      <c r="I1074" s="143"/>
      <c r="J1074" s="143"/>
      <c r="K1074" s="143"/>
      <c r="L1074" s="143"/>
      <c r="M1074" s="186"/>
    </row>
    <row r="1075" spans="9:13" s="134" customFormat="1">
      <c r="I1075" s="143"/>
      <c r="J1075" s="143"/>
      <c r="K1075" s="143"/>
      <c r="L1075" s="143"/>
      <c r="M1075" s="186"/>
    </row>
    <row r="1076" spans="9:13" s="134" customFormat="1">
      <c r="I1076" s="143"/>
      <c r="J1076" s="143"/>
      <c r="K1076" s="143"/>
      <c r="L1076" s="143"/>
      <c r="M1076" s="186"/>
    </row>
    <row r="1077" spans="9:13" s="134" customFormat="1">
      <c r="I1077" s="143"/>
      <c r="J1077" s="143"/>
      <c r="K1077" s="143"/>
      <c r="L1077" s="143"/>
      <c r="M1077" s="186"/>
    </row>
    <row r="1078" spans="9:13" s="134" customFormat="1">
      <c r="I1078" s="143"/>
      <c r="J1078" s="143"/>
      <c r="K1078" s="143"/>
      <c r="L1078" s="143"/>
      <c r="M1078" s="186"/>
    </row>
    <row r="1079" spans="9:13" s="134" customFormat="1">
      <c r="I1079" s="143"/>
      <c r="J1079" s="143"/>
      <c r="K1079" s="143"/>
      <c r="L1079" s="143"/>
      <c r="M1079" s="186"/>
    </row>
    <row r="1080" spans="9:13" s="134" customFormat="1">
      <c r="I1080" s="143"/>
      <c r="J1080" s="143"/>
      <c r="K1080" s="143"/>
      <c r="L1080" s="143"/>
      <c r="M1080" s="186"/>
    </row>
    <row r="1081" spans="9:13" s="134" customFormat="1">
      <c r="I1081" s="143"/>
      <c r="J1081" s="143"/>
      <c r="K1081" s="143"/>
      <c r="L1081" s="143"/>
      <c r="M1081" s="186"/>
    </row>
    <row r="1082" spans="9:13" s="134" customFormat="1">
      <c r="I1082" s="143"/>
      <c r="J1082" s="143"/>
      <c r="K1082" s="143"/>
      <c r="L1082" s="143"/>
      <c r="M1082" s="186"/>
    </row>
    <row r="1083" spans="9:13" s="134" customFormat="1">
      <c r="I1083" s="143"/>
      <c r="J1083" s="143"/>
      <c r="K1083" s="143"/>
      <c r="L1083" s="143"/>
      <c r="M1083" s="186"/>
    </row>
    <row r="1084" spans="9:13" s="134" customFormat="1">
      <c r="I1084" s="143"/>
      <c r="J1084" s="143"/>
      <c r="K1084" s="143"/>
      <c r="L1084" s="143"/>
      <c r="M1084" s="186"/>
    </row>
    <row r="1085" spans="9:13" s="134" customFormat="1">
      <c r="I1085" s="143"/>
      <c r="J1085" s="143"/>
      <c r="K1085" s="143"/>
      <c r="L1085" s="143"/>
      <c r="M1085" s="186"/>
    </row>
    <row r="1086" spans="9:13" s="134" customFormat="1">
      <c r="I1086" s="143"/>
      <c r="J1086" s="143"/>
      <c r="K1086" s="143"/>
      <c r="L1086" s="143"/>
      <c r="M1086" s="186"/>
    </row>
    <row r="1087" spans="9:13" s="134" customFormat="1">
      <c r="I1087" s="143"/>
      <c r="J1087" s="143"/>
      <c r="K1087" s="143"/>
      <c r="L1087" s="143"/>
      <c r="M1087" s="186"/>
    </row>
    <row r="1088" spans="9:13" s="134" customFormat="1">
      <c r="I1088" s="143"/>
      <c r="J1088" s="143"/>
      <c r="K1088" s="143"/>
      <c r="L1088" s="143"/>
      <c r="M1088" s="186"/>
    </row>
    <row r="1089" spans="9:13" s="134" customFormat="1">
      <c r="I1089" s="143"/>
      <c r="J1089" s="143"/>
      <c r="K1089" s="143"/>
      <c r="L1089" s="143"/>
      <c r="M1089" s="186"/>
    </row>
    <row r="1090" spans="9:13" s="134" customFormat="1">
      <c r="I1090" s="143"/>
      <c r="J1090" s="143"/>
      <c r="K1090" s="143"/>
      <c r="L1090" s="143"/>
      <c r="M1090" s="186"/>
    </row>
    <row r="1091" spans="9:13" s="134" customFormat="1">
      <c r="I1091" s="143"/>
      <c r="J1091" s="143"/>
      <c r="K1091" s="143"/>
      <c r="L1091" s="143"/>
      <c r="M1091" s="186"/>
    </row>
    <row r="1092" spans="9:13" s="134" customFormat="1">
      <c r="I1092" s="143"/>
      <c r="J1092" s="143"/>
      <c r="K1092" s="143"/>
      <c r="L1092" s="143"/>
      <c r="M1092" s="186"/>
    </row>
    <row r="1093" spans="9:13" s="134" customFormat="1">
      <c r="I1093" s="143"/>
      <c r="J1093" s="143"/>
      <c r="K1093" s="143"/>
      <c r="L1093" s="143"/>
      <c r="M1093" s="186"/>
    </row>
    <row r="1094" spans="9:13" s="134" customFormat="1">
      <c r="I1094" s="143"/>
      <c r="J1094" s="143"/>
      <c r="K1094" s="143"/>
      <c r="L1094" s="143"/>
      <c r="M1094" s="186"/>
    </row>
    <row r="1095" spans="9:13" s="134" customFormat="1">
      <c r="I1095" s="143"/>
      <c r="J1095" s="143"/>
      <c r="K1095" s="143"/>
      <c r="L1095" s="143"/>
      <c r="M1095" s="186"/>
    </row>
    <row r="1096" spans="9:13" s="134" customFormat="1">
      <c r="I1096" s="143"/>
      <c r="J1096" s="143"/>
      <c r="K1096" s="143"/>
      <c r="L1096" s="143"/>
      <c r="M1096" s="186"/>
    </row>
    <row r="1097" spans="9:13" s="134" customFormat="1">
      <c r="I1097" s="143"/>
      <c r="J1097" s="143"/>
      <c r="K1097" s="143"/>
      <c r="L1097" s="143"/>
      <c r="M1097" s="186"/>
    </row>
    <row r="1098" spans="9:13" s="134" customFormat="1">
      <c r="I1098" s="143"/>
      <c r="J1098" s="143"/>
      <c r="K1098" s="143"/>
      <c r="L1098" s="143"/>
      <c r="M1098" s="186"/>
    </row>
    <row r="1099" spans="9:13" s="134" customFormat="1">
      <c r="I1099" s="143"/>
      <c r="J1099" s="143"/>
      <c r="K1099" s="143"/>
      <c r="L1099" s="143"/>
      <c r="M1099" s="186"/>
    </row>
    <row r="1100" spans="9:13" s="134" customFormat="1">
      <c r="I1100" s="143"/>
      <c r="J1100" s="143"/>
      <c r="K1100" s="143"/>
      <c r="L1100" s="143"/>
      <c r="M1100" s="186"/>
    </row>
    <row r="1101" spans="9:13" s="134" customFormat="1">
      <c r="I1101" s="143"/>
      <c r="J1101" s="143"/>
      <c r="K1101" s="143"/>
      <c r="L1101" s="143"/>
      <c r="M1101" s="186"/>
    </row>
    <row r="1102" spans="9:13" s="134" customFormat="1">
      <c r="I1102" s="143"/>
      <c r="J1102" s="143"/>
      <c r="K1102" s="143"/>
      <c r="L1102" s="143"/>
      <c r="M1102" s="186"/>
    </row>
    <row r="1103" spans="9:13" s="134" customFormat="1">
      <c r="I1103" s="143"/>
      <c r="J1103" s="143"/>
      <c r="K1103" s="143"/>
      <c r="L1103" s="143"/>
      <c r="M1103" s="186"/>
    </row>
    <row r="1104" spans="9:13" s="134" customFormat="1">
      <c r="I1104" s="143"/>
      <c r="J1104" s="143"/>
      <c r="K1104" s="143"/>
      <c r="L1104" s="143"/>
      <c r="M1104" s="186"/>
    </row>
    <row r="1105" spans="9:13" s="134" customFormat="1">
      <c r="I1105" s="143"/>
      <c r="J1105" s="143"/>
      <c r="K1105" s="143"/>
      <c r="L1105" s="143"/>
      <c r="M1105" s="186"/>
    </row>
    <row r="1106" spans="9:13" s="134" customFormat="1">
      <c r="I1106" s="143"/>
      <c r="J1106" s="143"/>
      <c r="K1106" s="143"/>
      <c r="L1106" s="143"/>
      <c r="M1106" s="186"/>
    </row>
    <row r="1107" spans="9:13" s="134" customFormat="1">
      <c r="I1107" s="143"/>
      <c r="J1107" s="143"/>
      <c r="K1107" s="143"/>
      <c r="L1107" s="143"/>
      <c r="M1107" s="186"/>
    </row>
    <row r="1108" spans="9:13" s="134" customFormat="1">
      <c r="I1108" s="143"/>
      <c r="J1108" s="143"/>
      <c r="K1108" s="143"/>
      <c r="L1108" s="143"/>
      <c r="M1108" s="186"/>
    </row>
    <row r="1109" spans="9:13" s="134" customFormat="1">
      <c r="I1109" s="143"/>
      <c r="J1109" s="143"/>
      <c r="K1109" s="143"/>
      <c r="L1109" s="143"/>
      <c r="M1109" s="186"/>
    </row>
    <row r="1110" spans="9:13" s="134" customFormat="1">
      <c r="I1110" s="143"/>
      <c r="J1110" s="143"/>
      <c r="K1110" s="143"/>
      <c r="L1110" s="143"/>
      <c r="M1110" s="186"/>
    </row>
    <row r="1111" spans="9:13" s="134" customFormat="1">
      <c r="I1111" s="143"/>
      <c r="J1111" s="143"/>
      <c r="K1111" s="143"/>
      <c r="L1111" s="143"/>
      <c r="M1111" s="186"/>
    </row>
    <row r="1112" spans="9:13" s="134" customFormat="1">
      <c r="I1112" s="143"/>
      <c r="J1112" s="143"/>
      <c r="K1112" s="143"/>
      <c r="L1112" s="143"/>
      <c r="M1112" s="186"/>
    </row>
    <row r="1113" spans="9:13" s="134" customFormat="1">
      <c r="I1113" s="143"/>
      <c r="J1113" s="143"/>
      <c r="K1113" s="143"/>
      <c r="L1113" s="143"/>
      <c r="M1113" s="186"/>
    </row>
    <row r="1114" spans="9:13" s="134" customFormat="1">
      <c r="I1114" s="143"/>
      <c r="J1114" s="143"/>
      <c r="K1114" s="143"/>
      <c r="L1114" s="143"/>
      <c r="M1114" s="186"/>
    </row>
    <row r="1115" spans="9:13" s="134" customFormat="1">
      <c r="I1115" s="143"/>
      <c r="J1115" s="143"/>
      <c r="K1115" s="143"/>
      <c r="L1115" s="143"/>
      <c r="M1115" s="186"/>
    </row>
    <row r="1116" spans="9:13" s="134" customFormat="1">
      <c r="I1116" s="143"/>
      <c r="J1116" s="143"/>
      <c r="K1116" s="143"/>
      <c r="L1116" s="143"/>
      <c r="M1116" s="186"/>
    </row>
    <row r="1117" spans="9:13" s="134" customFormat="1">
      <c r="I1117" s="143"/>
      <c r="J1117" s="143"/>
      <c r="K1117" s="143"/>
      <c r="L1117" s="143"/>
      <c r="M1117" s="186"/>
    </row>
    <row r="1118" spans="9:13" s="134" customFormat="1">
      <c r="I1118" s="143"/>
      <c r="J1118" s="143"/>
      <c r="K1118" s="143"/>
      <c r="L1118" s="143"/>
      <c r="M1118" s="186"/>
    </row>
    <row r="1119" spans="9:13" s="134" customFormat="1">
      <c r="I1119" s="143"/>
      <c r="J1119" s="143"/>
      <c r="K1119" s="143"/>
      <c r="L1119" s="143"/>
      <c r="M1119" s="186"/>
    </row>
    <row r="1120" spans="9:13" s="134" customFormat="1">
      <c r="I1120" s="143"/>
      <c r="J1120" s="143"/>
      <c r="K1120" s="143"/>
      <c r="L1120" s="143"/>
      <c r="M1120" s="186"/>
    </row>
    <row r="1121" spans="9:13" s="134" customFormat="1">
      <c r="I1121" s="143"/>
      <c r="J1121" s="143"/>
      <c r="K1121" s="143"/>
      <c r="L1121" s="143"/>
      <c r="M1121" s="186"/>
    </row>
    <row r="1122" spans="9:13" s="134" customFormat="1">
      <c r="I1122" s="143"/>
      <c r="J1122" s="143"/>
      <c r="K1122" s="143"/>
      <c r="L1122" s="143"/>
      <c r="M1122" s="186"/>
    </row>
    <row r="1123" spans="9:13" s="134" customFormat="1">
      <c r="I1123" s="143"/>
      <c r="J1123" s="143"/>
      <c r="K1123" s="143"/>
      <c r="L1123" s="143"/>
      <c r="M1123" s="186"/>
    </row>
    <row r="1124" spans="9:13" s="134" customFormat="1">
      <c r="I1124" s="143"/>
      <c r="J1124" s="143"/>
      <c r="K1124" s="143"/>
      <c r="L1124" s="143"/>
      <c r="M1124" s="186"/>
    </row>
    <row r="1125" spans="9:13" s="134" customFormat="1">
      <c r="I1125" s="143"/>
      <c r="J1125" s="143"/>
      <c r="K1125" s="143"/>
      <c r="L1125" s="143"/>
      <c r="M1125" s="186"/>
    </row>
    <row r="1126" spans="9:13" s="134" customFormat="1">
      <c r="I1126" s="143"/>
      <c r="J1126" s="143"/>
      <c r="K1126" s="143"/>
      <c r="L1126" s="143"/>
      <c r="M1126" s="186"/>
    </row>
    <row r="1127" spans="9:13" s="134" customFormat="1">
      <c r="I1127" s="143"/>
      <c r="J1127" s="143"/>
      <c r="K1127" s="143"/>
      <c r="L1127" s="143"/>
      <c r="M1127" s="186"/>
    </row>
    <row r="1128" spans="9:13" s="134" customFormat="1">
      <c r="I1128" s="143"/>
      <c r="J1128" s="143"/>
      <c r="K1128" s="143"/>
      <c r="L1128" s="143"/>
      <c r="M1128" s="186"/>
    </row>
    <row r="1129" spans="9:13" s="134" customFormat="1">
      <c r="I1129" s="143"/>
      <c r="J1129" s="143"/>
      <c r="K1129" s="143"/>
      <c r="L1129" s="143"/>
      <c r="M1129" s="186"/>
    </row>
    <row r="1130" spans="9:13" s="134" customFormat="1">
      <c r="I1130" s="143"/>
      <c r="J1130" s="143"/>
      <c r="K1130" s="143"/>
      <c r="L1130" s="143"/>
      <c r="M1130" s="186"/>
    </row>
    <row r="1131" spans="9:13" s="134" customFormat="1">
      <c r="I1131" s="143"/>
      <c r="J1131" s="143"/>
      <c r="K1131" s="143"/>
      <c r="L1131" s="143"/>
      <c r="M1131" s="186"/>
    </row>
    <row r="1132" spans="9:13" s="134" customFormat="1">
      <c r="I1132" s="143"/>
      <c r="J1132" s="143"/>
      <c r="K1132" s="143"/>
      <c r="L1132" s="143"/>
      <c r="M1132" s="186"/>
    </row>
    <row r="1133" spans="9:13" s="134" customFormat="1">
      <c r="I1133" s="143"/>
      <c r="J1133" s="143"/>
      <c r="K1133" s="143"/>
      <c r="L1133" s="143"/>
      <c r="M1133" s="186"/>
    </row>
    <row r="1134" spans="9:13" s="134" customFormat="1">
      <c r="I1134" s="143"/>
      <c r="J1134" s="143"/>
      <c r="K1134" s="143"/>
      <c r="L1134" s="143"/>
      <c r="M1134" s="186"/>
    </row>
    <row r="1135" spans="9:13" s="134" customFormat="1">
      <c r="I1135" s="143"/>
      <c r="J1135" s="143"/>
      <c r="K1135" s="143"/>
      <c r="L1135" s="143"/>
      <c r="M1135" s="186"/>
    </row>
    <row r="1136" spans="9:13" s="134" customFormat="1">
      <c r="I1136" s="143"/>
      <c r="J1136" s="143"/>
      <c r="K1136" s="143"/>
      <c r="L1136" s="143"/>
      <c r="M1136" s="186"/>
    </row>
    <row r="1137" spans="9:13" s="134" customFormat="1">
      <c r="I1137" s="143"/>
      <c r="J1137" s="143"/>
      <c r="K1137" s="143"/>
      <c r="L1137" s="143"/>
      <c r="M1137" s="186"/>
    </row>
    <row r="1138" spans="9:13" s="134" customFormat="1">
      <c r="I1138" s="143"/>
      <c r="J1138" s="143"/>
      <c r="K1138" s="143"/>
      <c r="L1138" s="143"/>
      <c r="M1138" s="186"/>
    </row>
    <row r="1139" spans="9:13" s="134" customFormat="1">
      <c r="I1139" s="143"/>
      <c r="J1139" s="143"/>
      <c r="K1139" s="143"/>
      <c r="L1139" s="143"/>
      <c r="M1139" s="186"/>
    </row>
    <row r="1140" spans="9:13" s="134" customFormat="1">
      <c r="I1140" s="143"/>
      <c r="J1140" s="143"/>
      <c r="K1140" s="143"/>
      <c r="L1140" s="143"/>
      <c r="M1140" s="186"/>
    </row>
    <row r="1141" spans="9:13" s="134" customFormat="1">
      <c r="I1141" s="143"/>
      <c r="J1141" s="143"/>
      <c r="K1141" s="143"/>
      <c r="L1141" s="143"/>
      <c r="M1141" s="186"/>
    </row>
    <row r="1142" spans="9:13" s="134" customFormat="1">
      <c r="I1142" s="143"/>
      <c r="J1142" s="143"/>
      <c r="K1142" s="143"/>
      <c r="L1142" s="143"/>
      <c r="M1142" s="186"/>
    </row>
    <row r="1143" spans="9:13" s="134" customFormat="1">
      <c r="I1143" s="143"/>
      <c r="J1143" s="143"/>
      <c r="K1143" s="143"/>
      <c r="L1143" s="143"/>
      <c r="M1143" s="186"/>
    </row>
    <row r="1144" spans="9:13" s="134" customFormat="1">
      <c r="I1144" s="143"/>
      <c r="J1144" s="143"/>
      <c r="K1144" s="143"/>
      <c r="L1144" s="143"/>
      <c r="M1144" s="186"/>
    </row>
    <row r="1145" spans="9:13" s="134" customFormat="1">
      <c r="I1145" s="143"/>
      <c r="J1145" s="143"/>
      <c r="K1145" s="143"/>
      <c r="L1145" s="143"/>
      <c r="M1145" s="186"/>
    </row>
    <row r="1146" spans="9:13" s="134" customFormat="1">
      <c r="I1146" s="143"/>
      <c r="J1146" s="143"/>
      <c r="K1146" s="143"/>
      <c r="L1146" s="143"/>
      <c r="M1146" s="186"/>
    </row>
    <row r="1147" spans="9:13" s="134" customFormat="1">
      <c r="I1147" s="143"/>
      <c r="J1147" s="143"/>
      <c r="K1147" s="143"/>
      <c r="L1147" s="143"/>
      <c r="M1147" s="186"/>
    </row>
    <row r="1148" spans="9:13" s="134" customFormat="1">
      <c r="I1148" s="143"/>
      <c r="J1148" s="143"/>
      <c r="K1148" s="143"/>
      <c r="L1148" s="143"/>
      <c r="M1148" s="186"/>
    </row>
    <row r="1149" spans="9:13" s="134" customFormat="1">
      <c r="I1149" s="143"/>
      <c r="J1149" s="143"/>
      <c r="K1149" s="143"/>
      <c r="L1149" s="143"/>
      <c r="M1149" s="186"/>
    </row>
    <row r="1150" spans="9:13" s="134" customFormat="1">
      <c r="I1150" s="143"/>
      <c r="J1150" s="143"/>
      <c r="K1150" s="143"/>
      <c r="L1150" s="143"/>
      <c r="M1150" s="186"/>
    </row>
    <row r="1151" spans="9:13" s="134" customFormat="1">
      <c r="I1151" s="143"/>
      <c r="J1151" s="143"/>
      <c r="K1151" s="143"/>
      <c r="L1151" s="143"/>
      <c r="M1151" s="186"/>
    </row>
    <row r="1152" spans="9:13" s="134" customFormat="1">
      <c r="I1152" s="143"/>
      <c r="J1152" s="143"/>
      <c r="K1152" s="143"/>
      <c r="L1152" s="143"/>
      <c r="M1152" s="186"/>
    </row>
    <row r="1153" spans="9:13" s="134" customFormat="1">
      <c r="I1153" s="143"/>
      <c r="J1153" s="143"/>
      <c r="K1153" s="143"/>
      <c r="L1153" s="143"/>
      <c r="M1153" s="186"/>
    </row>
    <row r="1154" spans="9:13" s="134" customFormat="1">
      <c r="I1154" s="143"/>
      <c r="J1154" s="143"/>
      <c r="K1154" s="143"/>
      <c r="L1154" s="143"/>
      <c r="M1154" s="186"/>
    </row>
    <row r="1155" spans="9:13" s="134" customFormat="1">
      <c r="I1155" s="143"/>
      <c r="J1155" s="143"/>
      <c r="K1155" s="143"/>
      <c r="L1155" s="143"/>
      <c r="M1155" s="186"/>
    </row>
    <row r="1156" spans="9:13" s="134" customFormat="1">
      <c r="I1156" s="143"/>
      <c r="J1156" s="143"/>
      <c r="K1156" s="143"/>
      <c r="L1156" s="143"/>
      <c r="M1156" s="186"/>
    </row>
    <row r="1157" spans="9:13" s="134" customFormat="1">
      <c r="I1157" s="143"/>
      <c r="J1157" s="143"/>
      <c r="K1157" s="143"/>
      <c r="L1157" s="143"/>
      <c r="M1157" s="186"/>
    </row>
    <row r="1158" spans="9:13" s="134" customFormat="1">
      <c r="I1158" s="143"/>
      <c r="J1158" s="143"/>
      <c r="K1158" s="143"/>
      <c r="L1158" s="143"/>
      <c r="M1158" s="186"/>
    </row>
    <row r="1159" spans="9:13" s="134" customFormat="1">
      <c r="I1159" s="143"/>
      <c r="J1159" s="143"/>
      <c r="K1159" s="143"/>
      <c r="L1159" s="143"/>
      <c r="M1159" s="186"/>
    </row>
    <row r="1160" spans="9:13" s="134" customFormat="1">
      <c r="I1160" s="143"/>
      <c r="J1160" s="143"/>
      <c r="K1160" s="143"/>
      <c r="L1160" s="143"/>
      <c r="M1160" s="186"/>
    </row>
    <row r="1161" spans="9:13" s="134" customFormat="1">
      <c r="I1161" s="143"/>
      <c r="J1161" s="143"/>
      <c r="K1161" s="143"/>
      <c r="L1161" s="143"/>
      <c r="M1161" s="186"/>
    </row>
    <row r="1162" spans="9:13" s="134" customFormat="1">
      <c r="I1162" s="143"/>
      <c r="J1162" s="143"/>
      <c r="K1162" s="143"/>
      <c r="L1162" s="143"/>
      <c r="M1162" s="186"/>
    </row>
    <row r="1163" spans="9:13" s="134" customFormat="1">
      <c r="I1163" s="143"/>
      <c r="J1163" s="143"/>
      <c r="K1163" s="143"/>
      <c r="L1163" s="143"/>
      <c r="M1163" s="186"/>
    </row>
    <row r="1164" spans="9:13" s="134" customFormat="1">
      <c r="I1164" s="143"/>
      <c r="J1164" s="143"/>
      <c r="K1164" s="143"/>
      <c r="L1164" s="143"/>
      <c r="M1164" s="186"/>
    </row>
    <row r="1165" spans="9:13" s="134" customFormat="1">
      <c r="I1165" s="143"/>
      <c r="J1165" s="143"/>
      <c r="K1165" s="143"/>
      <c r="L1165" s="143"/>
      <c r="M1165" s="186"/>
    </row>
    <row r="1166" spans="9:13" s="134" customFormat="1">
      <c r="I1166" s="143"/>
      <c r="J1166" s="143"/>
      <c r="K1166" s="143"/>
      <c r="L1166" s="143"/>
      <c r="M1166" s="186"/>
    </row>
    <row r="1167" spans="9:13" s="134" customFormat="1">
      <c r="I1167" s="143"/>
      <c r="J1167" s="143"/>
      <c r="K1167" s="143"/>
      <c r="L1167" s="143"/>
      <c r="M1167" s="186"/>
    </row>
    <row r="1168" spans="9:13" s="134" customFormat="1">
      <c r="I1168" s="143"/>
      <c r="J1168" s="143"/>
      <c r="K1168" s="143"/>
      <c r="L1168" s="143"/>
      <c r="M1168" s="186"/>
    </row>
    <row r="1169" spans="9:13" s="134" customFormat="1">
      <c r="I1169" s="143"/>
      <c r="J1169" s="143"/>
      <c r="K1169" s="143"/>
      <c r="L1169" s="143"/>
      <c r="M1169" s="186"/>
    </row>
    <row r="1170" spans="9:13" s="134" customFormat="1">
      <c r="I1170" s="143"/>
      <c r="J1170" s="143"/>
      <c r="K1170" s="143"/>
      <c r="L1170" s="143"/>
      <c r="M1170" s="186"/>
    </row>
    <row r="1171" spans="9:13" s="134" customFormat="1">
      <c r="I1171" s="143"/>
      <c r="J1171" s="143"/>
      <c r="K1171" s="143"/>
      <c r="L1171" s="143"/>
      <c r="M1171" s="186"/>
    </row>
    <row r="1172" spans="9:13" s="134" customFormat="1">
      <c r="I1172" s="143"/>
      <c r="J1172" s="143"/>
      <c r="K1172" s="143"/>
      <c r="L1172" s="143"/>
      <c r="M1172" s="186"/>
    </row>
    <row r="1173" spans="9:13" s="134" customFormat="1">
      <c r="I1173" s="143"/>
      <c r="J1173" s="143"/>
      <c r="K1173" s="143"/>
      <c r="L1173" s="143"/>
      <c r="M1173" s="186"/>
    </row>
    <row r="1174" spans="9:13" s="134" customFormat="1">
      <c r="I1174" s="143"/>
      <c r="J1174" s="143"/>
      <c r="K1174" s="143"/>
      <c r="L1174" s="143"/>
      <c r="M1174" s="186"/>
    </row>
    <row r="1175" spans="9:13" s="134" customFormat="1">
      <c r="I1175" s="143"/>
      <c r="J1175" s="143"/>
      <c r="K1175" s="143"/>
      <c r="L1175" s="143"/>
      <c r="M1175" s="186"/>
    </row>
    <row r="1176" spans="9:13" s="134" customFormat="1">
      <c r="I1176" s="143"/>
      <c r="J1176" s="143"/>
      <c r="K1176" s="143"/>
      <c r="L1176" s="143"/>
      <c r="M1176" s="186"/>
    </row>
    <row r="1177" spans="9:13" s="134" customFormat="1">
      <c r="I1177" s="143"/>
      <c r="J1177" s="143"/>
      <c r="K1177" s="143"/>
      <c r="L1177" s="143"/>
      <c r="M1177" s="186"/>
    </row>
    <row r="1178" spans="9:13" s="134" customFormat="1">
      <c r="I1178" s="143"/>
      <c r="J1178" s="143"/>
      <c r="K1178" s="143"/>
      <c r="L1178" s="143"/>
      <c r="M1178" s="186"/>
    </row>
    <row r="1179" spans="9:13" s="134" customFormat="1">
      <c r="I1179" s="143"/>
      <c r="J1179" s="143"/>
      <c r="K1179" s="143"/>
      <c r="L1179" s="143"/>
      <c r="M1179" s="186"/>
    </row>
    <row r="1180" spans="9:13" s="134" customFormat="1">
      <c r="I1180" s="143"/>
      <c r="J1180" s="143"/>
      <c r="K1180" s="143"/>
      <c r="L1180" s="143"/>
      <c r="M1180" s="186"/>
    </row>
    <row r="1181" spans="9:13" s="134" customFormat="1">
      <c r="I1181" s="143"/>
      <c r="J1181" s="143"/>
      <c r="K1181" s="143"/>
      <c r="L1181" s="143"/>
      <c r="M1181" s="186"/>
    </row>
    <row r="1182" spans="9:13" s="134" customFormat="1">
      <c r="I1182" s="143"/>
      <c r="J1182" s="143"/>
      <c r="K1182" s="143"/>
      <c r="L1182" s="143"/>
      <c r="M1182" s="186"/>
    </row>
    <row r="1183" spans="9:13" s="134" customFormat="1">
      <c r="I1183" s="143"/>
      <c r="J1183" s="143"/>
      <c r="K1183" s="143"/>
      <c r="L1183" s="143"/>
      <c r="M1183" s="186"/>
    </row>
    <row r="1184" spans="9:13" s="134" customFormat="1">
      <c r="I1184" s="143"/>
      <c r="J1184" s="143"/>
      <c r="K1184" s="143"/>
      <c r="L1184" s="143"/>
      <c r="M1184" s="186"/>
    </row>
    <row r="1185" spans="9:13" s="134" customFormat="1">
      <c r="I1185" s="143"/>
      <c r="J1185" s="143"/>
      <c r="K1185" s="143"/>
      <c r="L1185" s="143"/>
      <c r="M1185" s="186"/>
    </row>
    <row r="1186" spans="9:13" s="134" customFormat="1">
      <c r="I1186" s="143"/>
      <c r="J1186" s="143"/>
      <c r="K1186" s="143"/>
      <c r="L1186" s="143"/>
      <c r="M1186" s="186"/>
    </row>
    <row r="1187" spans="9:13" s="134" customFormat="1">
      <c r="I1187" s="143"/>
      <c r="J1187" s="143"/>
      <c r="K1187" s="143"/>
      <c r="L1187" s="143"/>
      <c r="M1187" s="186"/>
    </row>
    <row r="1188" spans="9:13" s="134" customFormat="1">
      <c r="I1188" s="143"/>
      <c r="J1188" s="143"/>
      <c r="K1188" s="143"/>
      <c r="L1188" s="143"/>
      <c r="M1188" s="186"/>
    </row>
    <row r="1189" spans="9:13" s="134" customFormat="1">
      <c r="I1189" s="143"/>
      <c r="J1189" s="143"/>
      <c r="K1189" s="143"/>
      <c r="L1189" s="143"/>
      <c r="M1189" s="186"/>
    </row>
    <row r="1190" spans="9:13" s="134" customFormat="1">
      <c r="I1190" s="143"/>
      <c r="J1190" s="143"/>
      <c r="K1190" s="143"/>
      <c r="L1190" s="143"/>
      <c r="M1190" s="186"/>
    </row>
    <row r="1191" spans="9:13" s="134" customFormat="1">
      <c r="I1191" s="143"/>
      <c r="J1191" s="143"/>
      <c r="K1191" s="143"/>
      <c r="L1191" s="143"/>
      <c r="M1191" s="186"/>
    </row>
    <row r="1192" spans="9:13" s="134" customFormat="1">
      <c r="I1192" s="143"/>
      <c r="J1192" s="143"/>
      <c r="K1192" s="143"/>
      <c r="L1192" s="143"/>
      <c r="M1192" s="186"/>
    </row>
    <row r="1193" spans="9:13" s="134" customFormat="1">
      <c r="I1193" s="143"/>
      <c r="J1193" s="143"/>
      <c r="K1193" s="143"/>
      <c r="L1193" s="143"/>
      <c r="M1193" s="186"/>
    </row>
    <row r="1194" spans="9:13" s="134" customFormat="1">
      <c r="I1194" s="143"/>
      <c r="J1194" s="143"/>
      <c r="K1194" s="143"/>
      <c r="L1194" s="143"/>
      <c r="M1194" s="186"/>
    </row>
    <row r="1195" spans="9:13" s="134" customFormat="1">
      <c r="I1195" s="143"/>
      <c r="J1195" s="143"/>
      <c r="K1195" s="143"/>
      <c r="L1195" s="143"/>
      <c r="M1195" s="186"/>
    </row>
    <row r="1196" spans="9:13" s="134" customFormat="1">
      <c r="I1196" s="143"/>
      <c r="J1196" s="143"/>
      <c r="K1196" s="143"/>
      <c r="L1196" s="143"/>
      <c r="M1196" s="186"/>
    </row>
    <row r="1197" spans="9:13" s="134" customFormat="1">
      <c r="I1197" s="143"/>
      <c r="J1197" s="143"/>
      <c r="K1197" s="143"/>
      <c r="L1197" s="143"/>
      <c r="M1197" s="186"/>
    </row>
    <row r="1198" spans="9:13" s="134" customFormat="1">
      <c r="I1198" s="143"/>
      <c r="J1198" s="143"/>
      <c r="K1198" s="143"/>
      <c r="L1198" s="143"/>
      <c r="M1198" s="186"/>
    </row>
    <row r="1199" spans="9:13" s="134" customFormat="1">
      <c r="I1199" s="143"/>
      <c r="J1199" s="143"/>
      <c r="K1199" s="143"/>
      <c r="L1199" s="143"/>
      <c r="M1199" s="186"/>
    </row>
    <row r="1200" spans="9:13" s="134" customFormat="1">
      <c r="I1200" s="143"/>
      <c r="J1200" s="143"/>
      <c r="K1200" s="143"/>
      <c r="L1200" s="143"/>
      <c r="M1200" s="186"/>
    </row>
    <row r="1201" spans="9:13" s="134" customFormat="1">
      <c r="I1201" s="143"/>
      <c r="J1201" s="143"/>
      <c r="K1201" s="143"/>
      <c r="L1201" s="143"/>
      <c r="M1201" s="186"/>
    </row>
    <row r="1202" spans="9:13" s="134" customFormat="1">
      <c r="I1202" s="143"/>
      <c r="J1202" s="143"/>
      <c r="K1202" s="143"/>
      <c r="L1202" s="143"/>
      <c r="M1202" s="186"/>
    </row>
    <row r="1203" spans="9:13" s="134" customFormat="1">
      <c r="I1203" s="143"/>
      <c r="J1203" s="143"/>
      <c r="K1203" s="143"/>
      <c r="L1203" s="143"/>
      <c r="M1203" s="186"/>
    </row>
    <row r="1204" spans="9:13" s="134" customFormat="1">
      <c r="I1204" s="143"/>
      <c r="J1204" s="143"/>
      <c r="K1204" s="143"/>
      <c r="L1204" s="143"/>
      <c r="M1204" s="186"/>
    </row>
    <row r="1205" spans="9:13" s="134" customFormat="1">
      <c r="I1205" s="143"/>
      <c r="J1205" s="143"/>
      <c r="K1205" s="143"/>
      <c r="L1205" s="143"/>
      <c r="M1205" s="186"/>
    </row>
    <row r="1206" spans="9:13" s="134" customFormat="1">
      <c r="I1206" s="143"/>
      <c r="J1206" s="143"/>
      <c r="K1206" s="143"/>
      <c r="L1206" s="143"/>
      <c r="M1206" s="186"/>
    </row>
    <row r="1207" spans="9:13" s="134" customFormat="1">
      <c r="I1207" s="143"/>
      <c r="J1207" s="143"/>
      <c r="K1207" s="143"/>
      <c r="L1207" s="143"/>
      <c r="M1207" s="186"/>
    </row>
    <row r="1208" spans="9:13" s="134" customFormat="1">
      <c r="I1208" s="143"/>
      <c r="J1208" s="143"/>
      <c r="K1208" s="143"/>
      <c r="L1208" s="143"/>
      <c r="M1208" s="186"/>
    </row>
    <row r="1209" spans="9:13" s="134" customFormat="1">
      <c r="I1209" s="143"/>
      <c r="J1209" s="143"/>
      <c r="K1209" s="143"/>
      <c r="L1209" s="143"/>
      <c r="M1209" s="186"/>
    </row>
    <row r="1210" spans="9:13" s="134" customFormat="1">
      <c r="I1210" s="143"/>
      <c r="J1210" s="143"/>
      <c r="K1210" s="143"/>
      <c r="L1210" s="143"/>
      <c r="M1210" s="186"/>
    </row>
    <row r="1211" spans="9:13" s="134" customFormat="1">
      <c r="I1211" s="143"/>
      <c r="J1211" s="143"/>
      <c r="K1211" s="143"/>
      <c r="L1211" s="143"/>
      <c r="M1211" s="186"/>
    </row>
    <row r="1212" spans="9:13" s="134" customFormat="1">
      <c r="I1212" s="143"/>
      <c r="J1212" s="143"/>
      <c r="K1212" s="143"/>
      <c r="L1212" s="143"/>
      <c r="M1212" s="186"/>
    </row>
    <row r="1213" spans="9:13" s="134" customFormat="1">
      <c r="I1213" s="143"/>
      <c r="J1213" s="143"/>
      <c r="K1213" s="143"/>
      <c r="L1213" s="143"/>
      <c r="M1213" s="186"/>
    </row>
    <row r="1214" spans="9:13" s="134" customFormat="1">
      <c r="I1214" s="143"/>
      <c r="J1214" s="143"/>
      <c r="K1214" s="143"/>
      <c r="L1214" s="143"/>
      <c r="M1214" s="186"/>
    </row>
    <row r="1215" spans="9:13" s="134" customFormat="1">
      <c r="I1215" s="143"/>
      <c r="J1215" s="143"/>
      <c r="K1215" s="143"/>
      <c r="L1215" s="143"/>
      <c r="M1215" s="186"/>
    </row>
    <row r="1216" spans="9:13" s="134" customFormat="1">
      <c r="I1216" s="143"/>
      <c r="J1216" s="143"/>
      <c r="K1216" s="143"/>
      <c r="L1216" s="143"/>
      <c r="M1216" s="186"/>
    </row>
    <row r="1217" spans="9:13" s="134" customFormat="1">
      <c r="I1217" s="143"/>
      <c r="J1217" s="143"/>
      <c r="K1217" s="143"/>
      <c r="L1217" s="143"/>
      <c r="M1217" s="186"/>
    </row>
    <row r="1218" spans="9:13" s="134" customFormat="1">
      <c r="I1218" s="143"/>
      <c r="J1218" s="143"/>
      <c r="K1218" s="143"/>
      <c r="L1218" s="143"/>
      <c r="M1218" s="186"/>
    </row>
    <row r="1219" spans="9:13" s="134" customFormat="1">
      <c r="I1219" s="143"/>
      <c r="J1219" s="143"/>
      <c r="K1219" s="143"/>
      <c r="L1219" s="143"/>
      <c r="M1219" s="186"/>
    </row>
    <row r="1220" spans="9:13" s="134" customFormat="1">
      <c r="I1220" s="143"/>
      <c r="J1220" s="143"/>
      <c r="K1220" s="143"/>
      <c r="L1220" s="143"/>
      <c r="M1220" s="186"/>
    </row>
    <row r="1221" spans="9:13" s="134" customFormat="1">
      <c r="I1221" s="143"/>
      <c r="J1221" s="143"/>
      <c r="K1221" s="143"/>
      <c r="L1221" s="143"/>
      <c r="M1221" s="186"/>
    </row>
    <row r="1222" spans="9:13" s="134" customFormat="1">
      <c r="I1222" s="143"/>
      <c r="J1222" s="143"/>
      <c r="K1222" s="143"/>
      <c r="L1222" s="143"/>
      <c r="M1222" s="186"/>
    </row>
    <row r="1223" spans="9:13" s="134" customFormat="1">
      <c r="I1223" s="143"/>
      <c r="J1223" s="143"/>
      <c r="K1223" s="143"/>
      <c r="L1223" s="143"/>
      <c r="M1223" s="186"/>
    </row>
    <row r="1224" spans="9:13" s="134" customFormat="1">
      <c r="I1224" s="143"/>
      <c r="J1224" s="143"/>
      <c r="K1224" s="143"/>
      <c r="L1224" s="143"/>
      <c r="M1224" s="186"/>
    </row>
    <row r="1225" spans="9:13" s="134" customFormat="1">
      <c r="I1225" s="143"/>
      <c r="J1225" s="143"/>
      <c r="K1225" s="143"/>
      <c r="L1225" s="143"/>
      <c r="M1225" s="186"/>
    </row>
    <row r="1226" spans="9:13" s="134" customFormat="1">
      <c r="I1226" s="143"/>
      <c r="J1226" s="143"/>
      <c r="K1226" s="143"/>
      <c r="L1226" s="143"/>
      <c r="M1226" s="186"/>
    </row>
    <row r="1227" spans="9:13" s="134" customFormat="1">
      <c r="I1227" s="143"/>
      <c r="J1227" s="143"/>
      <c r="K1227" s="143"/>
      <c r="L1227" s="143"/>
      <c r="M1227" s="186"/>
    </row>
    <row r="1228" spans="9:13" s="134" customFormat="1">
      <c r="I1228" s="143"/>
      <c r="J1228" s="143"/>
      <c r="K1228" s="143"/>
      <c r="L1228" s="143"/>
      <c r="M1228" s="186"/>
    </row>
    <row r="1229" spans="9:13" s="134" customFormat="1">
      <c r="I1229" s="143"/>
      <c r="J1229" s="143"/>
      <c r="K1229" s="143"/>
      <c r="L1229" s="143"/>
      <c r="M1229" s="186"/>
    </row>
    <row r="1230" spans="9:13" s="134" customFormat="1">
      <c r="I1230" s="143"/>
      <c r="J1230" s="143"/>
      <c r="K1230" s="143"/>
      <c r="L1230" s="143"/>
      <c r="M1230" s="186"/>
    </row>
    <row r="1231" spans="9:13" s="134" customFormat="1">
      <c r="I1231" s="143"/>
      <c r="J1231" s="143"/>
      <c r="K1231" s="143"/>
      <c r="L1231" s="143"/>
      <c r="M1231" s="186"/>
    </row>
    <row r="1232" spans="9:13" s="134" customFormat="1">
      <c r="I1232" s="143"/>
      <c r="J1232" s="143"/>
      <c r="K1232" s="143"/>
      <c r="L1232" s="143"/>
      <c r="M1232" s="186"/>
    </row>
    <row r="1233" spans="9:13" s="134" customFormat="1">
      <c r="I1233" s="143"/>
      <c r="J1233" s="143"/>
      <c r="K1233" s="143"/>
      <c r="L1233" s="143"/>
      <c r="M1233" s="186"/>
    </row>
    <row r="1234" spans="9:13" s="134" customFormat="1">
      <c r="I1234" s="143"/>
      <c r="J1234" s="143"/>
      <c r="K1234" s="143"/>
      <c r="L1234" s="143"/>
      <c r="M1234" s="186"/>
    </row>
    <row r="1235" spans="9:13" s="134" customFormat="1">
      <c r="I1235" s="143"/>
      <c r="J1235" s="143"/>
      <c r="K1235" s="143"/>
      <c r="L1235" s="143"/>
      <c r="M1235" s="186"/>
    </row>
    <row r="1236" spans="9:13" s="134" customFormat="1">
      <c r="I1236" s="143"/>
      <c r="J1236" s="143"/>
      <c r="K1236" s="143"/>
      <c r="L1236" s="143"/>
      <c r="M1236" s="186"/>
    </row>
    <row r="1237" spans="9:13" s="134" customFormat="1">
      <c r="I1237" s="143"/>
      <c r="J1237" s="143"/>
      <c r="K1237" s="143"/>
      <c r="L1237" s="143"/>
      <c r="M1237" s="186"/>
    </row>
    <row r="1238" spans="9:13" s="134" customFormat="1">
      <c r="I1238" s="143"/>
      <c r="J1238" s="143"/>
      <c r="K1238" s="143"/>
      <c r="L1238" s="143"/>
      <c r="M1238" s="186"/>
    </row>
    <row r="1239" spans="9:13" s="134" customFormat="1">
      <c r="I1239" s="143"/>
      <c r="J1239" s="143"/>
      <c r="K1239" s="143"/>
      <c r="L1239" s="143"/>
      <c r="M1239" s="186"/>
    </row>
    <row r="1240" spans="9:13" s="134" customFormat="1">
      <c r="I1240" s="143"/>
      <c r="J1240" s="143"/>
      <c r="K1240" s="143"/>
      <c r="L1240" s="143"/>
      <c r="M1240" s="186"/>
    </row>
    <row r="1241" spans="9:13" s="134" customFormat="1">
      <c r="I1241" s="143"/>
      <c r="J1241" s="143"/>
      <c r="K1241" s="143"/>
      <c r="L1241" s="143"/>
      <c r="M1241" s="186"/>
    </row>
    <row r="1242" spans="9:13" s="134" customFormat="1">
      <c r="I1242" s="143"/>
      <c r="J1242" s="143"/>
      <c r="K1242" s="143"/>
      <c r="L1242" s="143"/>
      <c r="M1242" s="186"/>
    </row>
    <row r="1243" spans="9:13" s="134" customFormat="1">
      <c r="I1243" s="143"/>
      <c r="J1243" s="143"/>
      <c r="K1243" s="143"/>
      <c r="L1243" s="143"/>
      <c r="M1243" s="186"/>
    </row>
    <row r="1244" spans="9:13" s="134" customFormat="1">
      <c r="I1244" s="143"/>
      <c r="J1244" s="143"/>
      <c r="K1244" s="143"/>
      <c r="L1244" s="143"/>
      <c r="M1244" s="186"/>
    </row>
    <row r="1245" spans="9:13" s="134" customFormat="1">
      <c r="I1245" s="143"/>
      <c r="J1245" s="143"/>
      <c r="K1245" s="143"/>
      <c r="L1245" s="143"/>
      <c r="M1245" s="186"/>
    </row>
    <row r="1246" spans="9:13" s="134" customFormat="1">
      <c r="I1246" s="143"/>
      <c r="J1246" s="143"/>
      <c r="K1246" s="143"/>
      <c r="L1246" s="143"/>
      <c r="M1246" s="186"/>
    </row>
    <row r="1247" spans="9:13" s="134" customFormat="1">
      <c r="I1247" s="143"/>
      <c r="J1247" s="143"/>
      <c r="K1247" s="143"/>
      <c r="L1247" s="143"/>
      <c r="M1247" s="186"/>
    </row>
    <row r="1248" spans="9:13" s="134" customFormat="1">
      <c r="I1248" s="143"/>
      <c r="J1248" s="143"/>
      <c r="K1248" s="143"/>
      <c r="L1248" s="143"/>
      <c r="M1248" s="186"/>
    </row>
    <row r="1249" spans="9:13" s="134" customFormat="1">
      <c r="I1249" s="143"/>
      <c r="J1249" s="143"/>
      <c r="K1249" s="143"/>
      <c r="L1249" s="143"/>
      <c r="M1249" s="186"/>
    </row>
    <row r="1250" spans="9:13" s="134" customFormat="1">
      <c r="I1250" s="143"/>
      <c r="J1250" s="143"/>
      <c r="K1250" s="143"/>
      <c r="L1250" s="143"/>
      <c r="M1250" s="186"/>
    </row>
    <row r="1251" spans="9:13" s="134" customFormat="1">
      <c r="I1251" s="143"/>
      <c r="J1251" s="143"/>
      <c r="K1251" s="143"/>
      <c r="L1251" s="143"/>
      <c r="M1251" s="186"/>
    </row>
    <row r="1252" spans="9:13" s="134" customFormat="1">
      <c r="I1252" s="143"/>
      <c r="J1252" s="143"/>
      <c r="K1252" s="143"/>
      <c r="L1252" s="143"/>
      <c r="M1252" s="186"/>
    </row>
    <row r="1253" spans="9:13" s="134" customFormat="1">
      <c r="I1253" s="143"/>
      <c r="J1253" s="143"/>
      <c r="K1253" s="143"/>
      <c r="L1253" s="143"/>
      <c r="M1253" s="186"/>
    </row>
    <row r="1254" spans="9:13" s="134" customFormat="1">
      <c r="I1254" s="143"/>
      <c r="J1254" s="143"/>
      <c r="K1254" s="143"/>
      <c r="L1254" s="143"/>
      <c r="M1254" s="186"/>
    </row>
    <row r="1255" spans="9:13" s="134" customFormat="1">
      <c r="I1255" s="143"/>
      <c r="J1255" s="143"/>
      <c r="K1255" s="143"/>
      <c r="L1255" s="143"/>
      <c r="M1255" s="186"/>
    </row>
    <row r="1256" spans="9:13" s="134" customFormat="1">
      <c r="I1256" s="143"/>
      <c r="J1256" s="143"/>
      <c r="K1256" s="143"/>
      <c r="L1256" s="143"/>
      <c r="M1256" s="186"/>
    </row>
    <row r="1257" spans="9:13" s="134" customFormat="1">
      <c r="I1257" s="143"/>
      <c r="J1257" s="143"/>
      <c r="K1257" s="143"/>
      <c r="L1257" s="143"/>
      <c r="M1257" s="186"/>
    </row>
    <row r="1258" spans="9:13" s="134" customFormat="1">
      <c r="I1258" s="143"/>
      <c r="J1258" s="143"/>
      <c r="K1258" s="143"/>
      <c r="L1258" s="143"/>
      <c r="M1258" s="186"/>
    </row>
    <row r="1259" spans="9:13" s="134" customFormat="1">
      <c r="I1259" s="143"/>
      <c r="J1259" s="143"/>
      <c r="K1259" s="143"/>
      <c r="L1259" s="143"/>
      <c r="M1259" s="186"/>
    </row>
    <row r="1260" spans="9:13" s="134" customFormat="1">
      <c r="I1260" s="143"/>
      <c r="J1260" s="143"/>
      <c r="K1260" s="143"/>
      <c r="L1260" s="143"/>
      <c r="M1260" s="186"/>
    </row>
    <row r="1261" spans="9:13" s="134" customFormat="1">
      <c r="I1261" s="143"/>
      <c r="J1261" s="143"/>
      <c r="K1261" s="143"/>
      <c r="L1261" s="143"/>
      <c r="M1261" s="186"/>
    </row>
    <row r="1262" spans="9:13" s="134" customFormat="1">
      <c r="I1262" s="143"/>
      <c r="J1262" s="143"/>
      <c r="K1262" s="143"/>
      <c r="L1262" s="143"/>
      <c r="M1262" s="186"/>
    </row>
    <row r="1263" spans="9:13" s="134" customFormat="1">
      <c r="I1263" s="143"/>
      <c r="J1263" s="143"/>
      <c r="K1263" s="143"/>
      <c r="L1263" s="143"/>
      <c r="M1263" s="186"/>
    </row>
    <row r="1264" spans="9:13" s="134" customFormat="1">
      <c r="I1264" s="143"/>
      <c r="J1264" s="143"/>
      <c r="K1264" s="143"/>
      <c r="L1264" s="143"/>
      <c r="M1264" s="186"/>
    </row>
    <row r="1265" spans="9:13" s="134" customFormat="1">
      <c r="I1265" s="143"/>
      <c r="J1265" s="143"/>
      <c r="K1265" s="143"/>
      <c r="L1265" s="143"/>
      <c r="M1265" s="186"/>
    </row>
    <row r="1266" spans="9:13" s="134" customFormat="1">
      <c r="I1266" s="143"/>
      <c r="J1266" s="143"/>
      <c r="K1266" s="143"/>
      <c r="L1266" s="143"/>
      <c r="M1266" s="186"/>
    </row>
    <row r="1267" spans="9:13" s="134" customFormat="1">
      <c r="I1267" s="143"/>
      <c r="J1267" s="143"/>
      <c r="K1267" s="143"/>
      <c r="L1267" s="143"/>
      <c r="M1267" s="186"/>
    </row>
    <row r="1268" spans="9:13" s="134" customFormat="1">
      <c r="I1268" s="143"/>
      <c r="J1268" s="143"/>
      <c r="K1268" s="143"/>
      <c r="L1268" s="143"/>
      <c r="M1268" s="186"/>
    </row>
    <row r="1269" spans="9:13" s="134" customFormat="1">
      <c r="I1269" s="143"/>
      <c r="J1269" s="143"/>
      <c r="K1269" s="143"/>
      <c r="L1269" s="143"/>
      <c r="M1269" s="186"/>
    </row>
    <row r="1270" spans="9:13" s="134" customFormat="1">
      <c r="I1270" s="143"/>
      <c r="J1270" s="143"/>
      <c r="K1270" s="143"/>
      <c r="L1270" s="143"/>
      <c r="M1270" s="186"/>
    </row>
    <row r="1271" spans="9:13" s="134" customFormat="1">
      <c r="I1271" s="143"/>
      <c r="J1271" s="143"/>
      <c r="K1271" s="143"/>
      <c r="L1271" s="143"/>
      <c r="M1271" s="186"/>
    </row>
    <row r="1272" spans="9:13" s="134" customFormat="1">
      <c r="I1272" s="143"/>
      <c r="J1272" s="143"/>
      <c r="K1272" s="143"/>
      <c r="L1272" s="143"/>
      <c r="M1272" s="186"/>
    </row>
    <row r="1273" spans="9:13" s="134" customFormat="1">
      <c r="I1273" s="143"/>
      <c r="J1273" s="143"/>
      <c r="K1273" s="143"/>
      <c r="L1273" s="143"/>
      <c r="M1273" s="186"/>
    </row>
    <row r="1274" spans="9:13" s="134" customFormat="1">
      <c r="I1274" s="143"/>
      <c r="J1274" s="143"/>
      <c r="K1274" s="143"/>
      <c r="L1274" s="143"/>
      <c r="M1274" s="186"/>
    </row>
    <row r="1275" spans="9:13" s="134" customFormat="1">
      <c r="I1275" s="143"/>
      <c r="J1275" s="143"/>
      <c r="K1275" s="143"/>
      <c r="L1275" s="143"/>
      <c r="M1275" s="186"/>
    </row>
    <row r="1276" spans="9:13" s="134" customFormat="1">
      <c r="I1276" s="143"/>
      <c r="J1276" s="143"/>
      <c r="K1276" s="143"/>
      <c r="L1276" s="143"/>
      <c r="M1276" s="186"/>
    </row>
    <row r="1277" spans="9:13" s="134" customFormat="1">
      <c r="I1277" s="143"/>
      <c r="J1277" s="143"/>
      <c r="K1277" s="143"/>
      <c r="L1277" s="143"/>
      <c r="M1277" s="186"/>
    </row>
    <row r="1278" spans="9:13" s="134" customFormat="1">
      <c r="I1278" s="143"/>
      <c r="J1278" s="143"/>
      <c r="K1278" s="143"/>
      <c r="L1278" s="143"/>
      <c r="M1278" s="186"/>
    </row>
    <row r="1279" spans="9:13" s="134" customFormat="1">
      <c r="I1279" s="143"/>
      <c r="J1279" s="143"/>
      <c r="K1279" s="143"/>
      <c r="L1279" s="143"/>
      <c r="M1279" s="186"/>
    </row>
    <row r="1280" spans="9:13" s="134" customFormat="1">
      <c r="I1280" s="143"/>
      <c r="J1280" s="143"/>
      <c r="K1280" s="143"/>
      <c r="L1280" s="143"/>
      <c r="M1280" s="186"/>
    </row>
    <row r="1281" spans="9:13" s="134" customFormat="1">
      <c r="I1281" s="143"/>
      <c r="J1281" s="143"/>
      <c r="K1281" s="143"/>
      <c r="L1281" s="143"/>
      <c r="M1281" s="186"/>
    </row>
    <row r="1282" spans="9:13" s="134" customFormat="1">
      <c r="I1282" s="143"/>
      <c r="J1282" s="143"/>
      <c r="K1282" s="143"/>
      <c r="L1282" s="143"/>
      <c r="M1282" s="186"/>
    </row>
    <row r="1283" spans="9:13" s="134" customFormat="1">
      <c r="I1283" s="143"/>
      <c r="J1283" s="143"/>
      <c r="K1283" s="143"/>
      <c r="L1283" s="143"/>
      <c r="M1283" s="186"/>
    </row>
    <row r="1284" spans="9:13" s="134" customFormat="1">
      <c r="I1284" s="143"/>
      <c r="J1284" s="143"/>
      <c r="K1284" s="143"/>
      <c r="L1284" s="143"/>
      <c r="M1284" s="186"/>
    </row>
    <row r="1285" spans="9:13" s="134" customFormat="1">
      <c r="I1285" s="143"/>
      <c r="J1285" s="143"/>
      <c r="K1285" s="143"/>
      <c r="L1285" s="143"/>
      <c r="M1285" s="186"/>
    </row>
    <row r="1286" spans="9:13" s="134" customFormat="1">
      <c r="I1286" s="143"/>
      <c r="J1286" s="143"/>
      <c r="K1286" s="143"/>
      <c r="L1286" s="143"/>
      <c r="M1286" s="186"/>
    </row>
    <row r="1287" spans="9:13" s="134" customFormat="1">
      <c r="I1287" s="143"/>
      <c r="J1287" s="143"/>
      <c r="K1287" s="143"/>
      <c r="L1287" s="143"/>
      <c r="M1287" s="186"/>
    </row>
    <row r="1288" spans="9:13" s="134" customFormat="1">
      <c r="I1288" s="143"/>
      <c r="J1288" s="143"/>
      <c r="K1288" s="143"/>
      <c r="L1288" s="143"/>
      <c r="M1288" s="186"/>
    </row>
    <row r="1289" spans="9:13" s="134" customFormat="1">
      <c r="I1289" s="143"/>
      <c r="J1289" s="143"/>
      <c r="K1289" s="143"/>
      <c r="L1289" s="143"/>
      <c r="M1289" s="186"/>
    </row>
    <row r="1290" spans="9:13" s="134" customFormat="1">
      <c r="I1290" s="143"/>
      <c r="J1290" s="143"/>
      <c r="K1290" s="143"/>
      <c r="L1290" s="143"/>
      <c r="M1290" s="186"/>
    </row>
    <row r="1291" spans="9:13" s="134" customFormat="1">
      <c r="I1291" s="143"/>
      <c r="J1291" s="143"/>
      <c r="K1291" s="143"/>
      <c r="L1291" s="143"/>
      <c r="M1291" s="186"/>
    </row>
    <row r="1292" spans="9:13" s="134" customFormat="1">
      <c r="I1292" s="143"/>
      <c r="J1292" s="143"/>
      <c r="K1292" s="143"/>
      <c r="L1292" s="143"/>
      <c r="M1292" s="186"/>
    </row>
    <row r="1293" spans="9:13" s="134" customFormat="1">
      <c r="I1293" s="143"/>
      <c r="J1293" s="143"/>
      <c r="K1293" s="143"/>
      <c r="L1293" s="143"/>
      <c r="M1293" s="186"/>
    </row>
    <row r="1294" spans="9:13" s="134" customFormat="1">
      <c r="I1294" s="143"/>
      <c r="J1294" s="143"/>
      <c r="K1294" s="143"/>
      <c r="L1294" s="143"/>
      <c r="M1294" s="186"/>
    </row>
    <row r="1295" spans="9:13" s="134" customFormat="1">
      <c r="I1295" s="143"/>
      <c r="J1295" s="143"/>
      <c r="K1295" s="143"/>
      <c r="L1295" s="143"/>
      <c r="M1295" s="186"/>
    </row>
    <row r="1296" spans="9:13" s="134" customFormat="1">
      <c r="I1296" s="143"/>
      <c r="J1296" s="143"/>
      <c r="K1296" s="143"/>
      <c r="L1296" s="143"/>
      <c r="M1296" s="186"/>
    </row>
    <row r="1297" spans="9:13" s="134" customFormat="1">
      <c r="I1297" s="143"/>
      <c r="J1297" s="143"/>
      <c r="K1297" s="143"/>
      <c r="L1297" s="143"/>
      <c r="M1297" s="186"/>
    </row>
    <row r="1298" spans="9:13" s="134" customFormat="1">
      <c r="I1298" s="143"/>
      <c r="J1298" s="143"/>
      <c r="K1298" s="143"/>
      <c r="L1298" s="143"/>
      <c r="M1298" s="186"/>
    </row>
    <row r="1299" spans="9:13" s="134" customFormat="1">
      <c r="I1299" s="143"/>
      <c r="J1299" s="143"/>
      <c r="K1299" s="143"/>
      <c r="L1299" s="143"/>
      <c r="M1299" s="186"/>
    </row>
    <row r="1300" spans="9:13" s="134" customFormat="1">
      <c r="I1300" s="143"/>
      <c r="J1300" s="143"/>
      <c r="K1300" s="143"/>
      <c r="L1300" s="143"/>
      <c r="M1300" s="186"/>
    </row>
    <row r="1301" spans="9:13" s="134" customFormat="1">
      <c r="I1301" s="143"/>
      <c r="J1301" s="143"/>
      <c r="K1301" s="143"/>
      <c r="L1301" s="143"/>
      <c r="M1301" s="186"/>
    </row>
    <row r="1302" spans="9:13" s="134" customFormat="1">
      <c r="I1302" s="143"/>
      <c r="J1302" s="143"/>
      <c r="K1302" s="143"/>
      <c r="L1302" s="143"/>
      <c r="M1302" s="186"/>
    </row>
    <row r="1303" spans="9:13" s="134" customFormat="1">
      <c r="I1303" s="143"/>
      <c r="J1303" s="143"/>
      <c r="K1303" s="143"/>
      <c r="L1303" s="143"/>
      <c r="M1303" s="186"/>
    </row>
    <row r="1304" spans="9:13" s="134" customFormat="1">
      <c r="I1304" s="143"/>
      <c r="J1304" s="143"/>
      <c r="K1304" s="143"/>
      <c r="L1304" s="143"/>
      <c r="M1304" s="186"/>
    </row>
    <row r="1305" spans="9:13" s="134" customFormat="1">
      <c r="I1305" s="143"/>
      <c r="J1305" s="143"/>
      <c r="K1305" s="143"/>
      <c r="L1305" s="143"/>
      <c r="M1305" s="186"/>
    </row>
    <row r="1306" spans="9:13" s="134" customFormat="1">
      <c r="I1306" s="143"/>
      <c r="J1306" s="143"/>
      <c r="K1306" s="143"/>
      <c r="L1306" s="143"/>
      <c r="M1306" s="186"/>
    </row>
    <row r="1307" spans="9:13" s="134" customFormat="1">
      <c r="I1307" s="143"/>
      <c r="J1307" s="143"/>
      <c r="K1307" s="143"/>
      <c r="L1307" s="143"/>
      <c r="M1307" s="186"/>
    </row>
    <row r="1308" spans="9:13" s="134" customFormat="1">
      <c r="I1308" s="143"/>
      <c r="J1308" s="143"/>
      <c r="K1308" s="143"/>
      <c r="L1308" s="143"/>
      <c r="M1308" s="186"/>
    </row>
    <row r="1309" spans="9:13" s="134" customFormat="1">
      <c r="I1309" s="143"/>
      <c r="J1309" s="143"/>
      <c r="K1309" s="143"/>
      <c r="L1309" s="143"/>
      <c r="M1309" s="186"/>
    </row>
    <row r="1310" spans="9:13" s="134" customFormat="1">
      <c r="I1310" s="143"/>
      <c r="J1310" s="143"/>
      <c r="K1310" s="143"/>
      <c r="L1310" s="143"/>
      <c r="M1310" s="186"/>
    </row>
    <row r="1311" spans="9:13" s="134" customFormat="1">
      <c r="I1311" s="143"/>
      <c r="J1311" s="143"/>
      <c r="K1311" s="143"/>
      <c r="L1311" s="143"/>
      <c r="M1311" s="186"/>
    </row>
    <row r="1312" spans="9:13" s="134" customFormat="1">
      <c r="I1312" s="143"/>
      <c r="J1312" s="143"/>
      <c r="K1312" s="143"/>
      <c r="L1312" s="143"/>
      <c r="M1312" s="186"/>
    </row>
    <row r="1313" spans="9:13" s="134" customFormat="1">
      <c r="I1313" s="143"/>
      <c r="J1313" s="143"/>
      <c r="K1313" s="143"/>
      <c r="L1313" s="143"/>
      <c r="M1313" s="186"/>
    </row>
    <row r="1314" spans="9:13" s="134" customFormat="1">
      <c r="I1314" s="143"/>
      <c r="J1314" s="143"/>
      <c r="K1314" s="143"/>
      <c r="L1314" s="143"/>
      <c r="M1314" s="186"/>
    </row>
    <row r="1315" spans="9:13" s="134" customFormat="1">
      <c r="I1315" s="143"/>
      <c r="J1315" s="143"/>
      <c r="K1315" s="143"/>
      <c r="L1315" s="143"/>
      <c r="M1315" s="186"/>
    </row>
    <row r="1316" spans="9:13" s="134" customFormat="1">
      <c r="I1316" s="143"/>
      <c r="J1316" s="143"/>
      <c r="K1316" s="143"/>
      <c r="L1316" s="143"/>
      <c r="M1316" s="186"/>
    </row>
    <row r="1317" spans="9:13" s="134" customFormat="1">
      <c r="I1317" s="143"/>
      <c r="J1317" s="143"/>
      <c r="K1317" s="143"/>
      <c r="L1317" s="143"/>
      <c r="M1317" s="186"/>
    </row>
    <row r="1318" spans="9:13" s="134" customFormat="1">
      <c r="I1318" s="143"/>
      <c r="J1318" s="143"/>
      <c r="K1318" s="143"/>
      <c r="L1318" s="143"/>
      <c r="M1318" s="186"/>
    </row>
    <row r="1319" spans="9:13" s="134" customFormat="1">
      <c r="I1319" s="143"/>
      <c r="J1319" s="143"/>
      <c r="K1319" s="143"/>
      <c r="L1319" s="143"/>
      <c r="M1319" s="186"/>
    </row>
    <row r="1320" spans="9:13" s="134" customFormat="1">
      <c r="I1320" s="143"/>
      <c r="J1320" s="143"/>
      <c r="K1320" s="143"/>
      <c r="L1320" s="143"/>
      <c r="M1320" s="186"/>
    </row>
    <row r="1321" spans="9:13" s="134" customFormat="1">
      <c r="I1321" s="143"/>
      <c r="J1321" s="143"/>
      <c r="K1321" s="143"/>
      <c r="L1321" s="143"/>
      <c r="M1321" s="186"/>
    </row>
    <row r="1322" spans="9:13" s="134" customFormat="1">
      <c r="I1322" s="143"/>
      <c r="J1322" s="143"/>
      <c r="K1322" s="143"/>
      <c r="L1322" s="143"/>
      <c r="M1322" s="186"/>
    </row>
    <row r="1323" spans="9:13" s="134" customFormat="1">
      <c r="I1323" s="143"/>
      <c r="J1323" s="143"/>
      <c r="K1323" s="143"/>
      <c r="L1323" s="143"/>
      <c r="M1323" s="186"/>
    </row>
    <row r="1324" spans="9:13" s="134" customFormat="1">
      <c r="I1324" s="143"/>
      <c r="J1324" s="143"/>
      <c r="K1324" s="143"/>
      <c r="L1324" s="143"/>
      <c r="M1324" s="186"/>
    </row>
    <row r="1325" spans="9:13" s="134" customFormat="1">
      <c r="I1325" s="143"/>
      <c r="J1325" s="143"/>
      <c r="K1325" s="143"/>
      <c r="L1325" s="143"/>
      <c r="M1325" s="186"/>
    </row>
    <row r="1326" spans="9:13" s="134" customFormat="1">
      <c r="I1326" s="143"/>
      <c r="J1326" s="143"/>
      <c r="K1326" s="143"/>
      <c r="L1326" s="143"/>
      <c r="M1326" s="186"/>
    </row>
    <row r="1327" spans="9:13" s="134" customFormat="1">
      <c r="I1327" s="143"/>
      <c r="J1327" s="143"/>
      <c r="K1327" s="143"/>
      <c r="L1327" s="143"/>
      <c r="M1327" s="186"/>
    </row>
    <row r="1328" spans="9:13" s="134" customFormat="1">
      <c r="I1328" s="143"/>
      <c r="J1328" s="143"/>
      <c r="K1328" s="143"/>
      <c r="L1328" s="143"/>
      <c r="M1328" s="186"/>
    </row>
    <row r="1329" spans="9:13" s="134" customFormat="1">
      <c r="I1329" s="143"/>
      <c r="J1329" s="143"/>
      <c r="K1329" s="143"/>
      <c r="L1329" s="143"/>
      <c r="M1329" s="186"/>
    </row>
    <row r="1330" spans="9:13" s="134" customFormat="1">
      <c r="I1330" s="143"/>
      <c r="J1330" s="143"/>
      <c r="K1330" s="143"/>
      <c r="L1330" s="143"/>
      <c r="M1330" s="186"/>
    </row>
    <row r="1331" spans="9:13" s="134" customFormat="1">
      <c r="I1331" s="143"/>
      <c r="J1331" s="143"/>
      <c r="K1331" s="143"/>
      <c r="L1331" s="143"/>
      <c r="M1331" s="186"/>
    </row>
    <row r="1332" spans="9:13" s="134" customFormat="1">
      <c r="I1332" s="143"/>
      <c r="J1332" s="143"/>
      <c r="K1332" s="143"/>
      <c r="L1332" s="143"/>
      <c r="M1332" s="186"/>
    </row>
    <row r="1333" spans="9:13" s="134" customFormat="1">
      <c r="I1333" s="143"/>
      <c r="J1333" s="143"/>
      <c r="K1333" s="143"/>
      <c r="L1333" s="143"/>
      <c r="M1333" s="186"/>
    </row>
    <row r="1334" spans="9:13" s="134" customFormat="1">
      <c r="I1334" s="143"/>
      <c r="J1334" s="143"/>
      <c r="K1334" s="143"/>
      <c r="L1334" s="143"/>
      <c r="M1334" s="186"/>
    </row>
    <row r="1335" spans="9:13" s="134" customFormat="1">
      <c r="I1335" s="143"/>
      <c r="J1335" s="143"/>
      <c r="K1335" s="143"/>
      <c r="L1335" s="143"/>
      <c r="M1335" s="186"/>
    </row>
    <row r="1336" spans="9:13" s="134" customFormat="1">
      <c r="I1336" s="143"/>
      <c r="J1336" s="143"/>
      <c r="K1336" s="143"/>
      <c r="L1336" s="143"/>
      <c r="M1336" s="186"/>
    </row>
    <row r="1337" spans="9:13" s="134" customFormat="1">
      <c r="I1337" s="143"/>
      <c r="J1337" s="143"/>
      <c r="K1337" s="143"/>
      <c r="L1337" s="143"/>
      <c r="M1337" s="186"/>
    </row>
    <row r="1338" spans="9:13" s="134" customFormat="1">
      <c r="I1338" s="143"/>
      <c r="J1338" s="143"/>
      <c r="K1338" s="143"/>
      <c r="L1338" s="143"/>
      <c r="M1338" s="186"/>
    </row>
    <row r="1339" spans="9:13" s="134" customFormat="1">
      <c r="I1339" s="143"/>
      <c r="J1339" s="143"/>
      <c r="K1339" s="143"/>
      <c r="L1339" s="143"/>
      <c r="M1339" s="186"/>
    </row>
    <row r="1340" spans="9:13" s="134" customFormat="1">
      <c r="I1340" s="143"/>
      <c r="J1340" s="143"/>
      <c r="K1340" s="143"/>
      <c r="L1340" s="143"/>
      <c r="M1340" s="186"/>
    </row>
    <row r="1341" spans="9:13" s="134" customFormat="1">
      <c r="I1341" s="143"/>
      <c r="J1341" s="143"/>
      <c r="K1341" s="143"/>
      <c r="L1341" s="143"/>
      <c r="M1341" s="186"/>
    </row>
    <row r="1342" spans="9:13" s="134" customFormat="1">
      <c r="I1342" s="143"/>
      <c r="J1342" s="143"/>
      <c r="K1342" s="143"/>
      <c r="L1342" s="143"/>
      <c r="M1342" s="186"/>
    </row>
    <row r="1343" spans="9:13" s="134" customFormat="1">
      <c r="I1343" s="143"/>
      <c r="J1343" s="143"/>
      <c r="K1343" s="143"/>
      <c r="L1343" s="143"/>
      <c r="M1343" s="186"/>
    </row>
    <row r="1344" spans="9:13" s="134" customFormat="1">
      <c r="I1344" s="143"/>
      <c r="J1344" s="143"/>
      <c r="K1344" s="143"/>
      <c r="L1344" s="143"/>
      <c r="M1344" s="186"/>
    </row>
    <row r="1345" spans="9:13" s="134" customFormat="1">
      <c r="I1345" s="143"/>
      <c r="J1345" s="143"/>
      <c r="K1345" s="143"/>
      <c r="L1345" s="143"/>
      <c r="M1345" s="186"/>
    </row>
    <row r="1346" spans="9:13" s="134" customFormat="1">
      <c r="I1346" s="143"/>
      <c r="J1346" s="143"/>
      <c r="K1346" s="143"/>
      <c r="L1346" s="143"/>
      <c r="M1346" s="186"/>
    </row>
    <row r="1347" spans="9:13" s="134" customFormat="1">
      <c r="I1347" s="143"/>
      <c r="J1347" s="143"/>
      <c r="K1347" s="143"/>
      <c r="L1347" s="143"/>
      <c r="M1347" s="186"/>
    </row>
    <row r="1348" spans="9:13" s="134" customFormat="1">
      <c r="I1348" s="143"/>
      <c r="J1348" s="143"/>
      <c r="K1348" s="143"/>
      <c r="L1348" s="143"/>
      <c r="M1348" s="186"/>
    </row>
    <row r="1349" spans="9:13" s="134" customFormat="1">
      <c r="I1349" s="143"/>
      <c r="J1349" s="143"/>
      <c r="K1349" s="143"/>
      <c r="L1349" s="143"/>
      <c r="M1349" s="186"/>
    </row>
    <row r="1350" spans="9:13" s="134" customFormat="1">
      <c r="I1350" s="143"/>
      <c r="J1350" s="143"/>
      <c r="K1350" s="143"/>
      <c r="L1350" s="143"/>
      <c r="M1350" s="186"/>
    </row>
    <row r="1351" spans="9:13" s="134" customFormat="1">
      <c r="I1351" s="143"/>
      <c r="J1351" s="143"/>
      <c r="K1351" s="143"/>
      <c r="L1351" s="143"/>
      <c r="M1351" s="186"/>
    </row>
    <row r="1352" spans="9:13" s="134" customFormat="1">
      <c r="I1352" s="143"/>
      <c r="J1352" s="143"/>
      <c r="K1352" s="143"/>
      <c r="L1352" s="143"/>
      <c r="M1352" s="186"/>
    </row>
    <row r="1353" spans="9:13" s="134" customFormat="1">
      <c r="I1353" s="143"/>
      <c r="J1353" s="143"/>
      <c r="K1353" s="143"/>
      <c r="L1353" s="143"/>
      <c r="M1353" s="186"/>
    </row>
    <row r="1354" spans="9:13" s="134" customFormat="1">
      <c r="I1354" s="143"/>
      <c r="J1354" s="143"/>
      <c r="K1354" s="143"/>
      <c r="L1354" s="143"/>
      <c r="M1354" s="186"/>
    </row>
    <row r="1355" spans="9:13" s="134" customFormat="1">
      <c r="I1355" s="143"/>
      <c r="J1355" s="143"/>
      <c r="K1355" s="143"/>
      <c r="L1355" s="143"/>
      <c r="M1355" s="186"/>
    </row>
    <row r="1356" spans="9:13" s="134" customFormat="1">
      <c r="I1356" s="143"/>
      <c r="J1356" s="143"/>
      <c r="K1356" s="143"/>
      <c r="L1356" s="143"/>
      <c r="M1356" s="186"/>
    </row>
    <row r="1357" spans="9:13" s="134" customFormat="1">
      <c r="I1357" s="143"/>
      <c r="J1357" s="143"/>
      <c r="K1357" s="143"/>
      <c r="L1357" s="143"/>
      <c r="M1357" s="186"/>
    </row>
    <row r="1358" spans="9:13" s="134" customFormat="1">
      <c r="I1358" s="143"/>
      <c r="J1358" s="143"/>
      <c r="K1358" s="143"/>
      <c r="L1358" s="143"/>
      <c r="M1358" s="186"/>
    </row>
    <row r="1359" spans="9:13" s="134" customFormat="1">
      <c r="I1359" s="143"/>
      <c r="J1359" s="143"/>
      <c r="K1359" s="143"/>
      <c r="L1359" s="143"/>
      <c r="M1359" s="186"/>
    </row>
    <row r="1360" spans="9:13" s="134" customFormat="1">
      <c r="I1360" s="143"/>
      <c r="J1360" s="143"/>
      <c r="K1360" s="143"/>
      <c r="L1360" s="143"/>
      <c r="M1360" s="186"/>
    </row>
    <row r="1361" spans="9:13" s="134" customFormat="1">
      <c r="I1361" s="143"/>
      <c r="J1361" s="143"/>
      <c r="K1361" s="143"/>
      <c r="L1361" s="143"/>
      <c r="M1361" s="186"/>
    </row>
    <row r="1362" spans="9:13" s="134" customFormat="1">
      <c r="I1362" s="143"/>
      <c r="J1362" s="143"/>
      <c r="K1362" s="143"/>
      <c r="L1362" s="143"/>
      <c r="M1362" s="186"/>
    </row>
    <row r="1363" spans="9:13" s="134" customFormat="1">
      <c r="I1363" s="143"/>
      <c r="J1363" s="143"/>
      <c r="K1363" s="143"/>
      <c r="L1363" s="143"/>
      <c r="M1363" s="186"/>
    </row>
    <row r="1364" spans="9:13" s="134" customFormat="1">
      <c r="I1364" s="143"/>
      <c r="J1364" s="143"/>
      <c r="K1364" s="143"/>
      <c r="L1364" s="143"/>
      <c r="M1364" s="186"/>
    </row>
    <row r="1365" spans="9:13" s="134" customFormat="1">
      <c r="I1365" s="143"/>
      <c r="J1365" s="143"/>
      <c r="K1365" s="143"/>
      <c r="L1365" s="143"/>
      <c r="M1365" s="186"/>
    </row>
    <row r="1366" spans="9:13" s="134" customFormat="1">
      <c r="I1366" s="143"/>
      <c r="J1366" s="143"/>
      <c r="K1366" s="143"/>
      <c r="L1366" s="143"/>
      <c r="M1366" s="186"/>
    </row>
    <row r="1367" spans="9:13" s="134" customFormat="1">
      <c r="I1367" s="143"/>
      <c r="J1367" s="143"/>
      <c r="K1367" s="143"/>
      <c r="L1367" s="143"/>
      <c r="M1367" s="186"/>
    </row>
    <row r="1368" spans="9:13" s="134" customFormat="1">
      <c r="I1368" s="143"/>
      <c r="J1368" s="143"/>
      <c r="K1368" s="143"/>
      <c r="L1368" s="143"/>
      <c r="M1368" s="186"/>
    </row>
    <row r="1369" spans="9:13" s="134" customFormat="1">
      <c r="I1369" s="143"/>
      <c r="J1369" s="143"/>
      <c r="K1369" s="143"/>
      <c r="L1369" s="143"/>
      <c r="M1369" s="186"/>
    </row>
    <row r="1370" spans="9:13" s="134" customFormat="1">
      <c r="I1370" s="143"/>
      <c r="J1370" s="143"/>
      <c r="K1370" s="143"/>
      <c r="L1370" s="143"/>
      <c r="M1370" s="186"/>
    </row>
    <row r="1371" spans="9:13" s="134" customFormat="1">
      <c r="I1371" s="143"/>
      <c r="J1371" s="143"/>
      <c r="K1371" s="143"/>
      <c r="L1371" s="143"/>
      <c r="M1371" s="186"/>
    </row>
    <row r="1372" spans="9:13" s="134" customFormat="1">
      <c r="I1372" s="143"/>
      <c r="J1372" s="143"/>
      <c r="K1372" s="143"/>
      <c r="L1372" s="143"/>
      <c r="M1372" s="186"/>
    </row>
    <row r="1373" spans="9:13" s="134" customFormat="1">
      <c r="I1373" s="143"/>
      <c r="J1373" s="143"/>
      <c r="K1373" s="143"/>
      <c r="L1373" s="143"/>
      <c r="M1373" s="186"/>
    </row>
    <row r="1374" spans="9:13" s="134" customFormat="1">
      <c r="I1374" s="143"/>
      <c r="J1374" s="143"/>
      <c r="K1374" s="143"/>
      <c r="L1374" s="143"/>
      <c r="M1374" s="186"/>
    </row>
    <row r="1375" spans="9:13" s="134" customFormat="1">
      <c r="I1375" s="143"/>
      <c r="J1375" s="143"/>
      <c r="K1375" s="143"/>
      <c r="L1375" s="143"/>
      <c r="M1375" s="186"/>
    </row>
    <row r="1376" spans="9:13" s="134" customFormat="1">
      <c r="I1376" s="143"/>
      <c r="J1376" s="143"/>
      <c r="K1376" s="143"/>
      <c r="L1376" s="143"/>
      <c r="M1376" s="186"/>
    </row>
    <row r="1377" spans="9:13" s="134" customFormat="1">
      <c r="I1377" s="143"/>
      <c r="J1377" s="143"/>
      <c r="K1377" s="143"/>
      <c r="L1377" s="143"/>
      <c r="M1377" s="186"/>
    </row>
    <row r="1378" spans="9:13" s="134" customFormat="1">
      <c r="I1378" s="143"/>
      <c r="J1378" s="143"/>
      <c r="K1378" s="143"/>
      <c r="L1378" s="143"/>
      <c r="M1378" s="186"/>
    </row>
    <row r="1379" spans="9:13" s="134" customFormat="1">
      <c r="I1379" s="143"/>
      <c r="J1379" s="143"/>
      <c r="K1379" s="143"/>
      <c r="L1379" s="143"/>
      <c r="M1379" s="186"/>
    </row>
    <row r="1380" spans="9:13" s="134" customFormat="1">
      <c r="I1380" s="143"/>
      <c r="J1380" s="143"/>
      <c r="K1380" s="143"/>
      <c r="L1380" s="143"/>
      <c r="M1380" s="186"/>
    </row>
    <row r="1381" spans="9:13" s="134" customFormat="1">
      <c r="I1381" s="143"/>
      <c r="J1381" s="143"/>
      <c r="K1381" s="143"/>
      <c r="L1381" s="143"/>
      <c r="M1381" s="186"/>
    </row>
    <row r="1382" spans="9:13" s="134" customFormat="1">
      <c r="I1382" s="143"/>
      <c r="J1382" s="143"/>
      <c r="K1382" s="143"/>
      <c r="L1382" s="143"/>
      <c r="M1382" s="186"/>
    </row>
    <row r="1383" spans="9:13" s="134" customFormat="1">
      <c r="I1383" s="143"/>
      <c r="J1383" s="143"/>
      <c r="K1383" s="143"/>
      <c r="L1383" s="143"/>
      <c r="M1383" s="186"/>
    </row>
    <row r="1384" spans="9:13" s="134" customFormat="1">
      <c r="I1384" s="143"/>
      <c r="J1384" s="143"/>
      <c r="K1384" s="143"/>
      <c r="L1384" s="143"/>
      <c r="M1384" s="186"/>
    </row>
    <row r="1385" spans="9:13" s="134" customFormat="1">
      <c r="I1385" s="143"/>
      <c r="J1385" s="143"/>
      <c r="K1385" s="143"/>
      <c r="L1385" s="143"/>
      <c r="M1385" s="186"/>
    </row>
    <row r="1386" spans="9:13" s="134" customFormat="1">
      <c r="I1386" s="143"/>
      <c r="J1386" s="143"/>
      <c r="K1386" s="143"/>
      <c r="L1386" s="143"/>
      <c r="M1386" s="186"/>
    </row>
    <row r="1387" spans="9:13" s="134" customFormat="1">
      <c r="I1387" s="143"/>
      <c r="J1387" s="143"/>
      <c r="K1387" s="143"/>
      <c r="L1387" s="143"/>
      <c r="M1387" s="186"/>
    </row>
    <row r="1388" spans="9:13" s="134" customFormat="1">
      <c r="I1388" s="143"/>
      <c r="J1388" s="143"/>
      <c r="K1388" s="143"/>
      <c r="L1388" s="143"/>
      <c r="M1388" s="186"/>
    </row>
    <row r="1389" spans="9:13" s="134" customFormat="1">
      <c r="I1389" s="143"/>
      <c r="J1389" s="143"/>
      <c r="K1389" s="143"/>
      <c r="L1389" s="143"/>
      <c r="M1389" s="186"/>
    </row>
    <row r="1390" spans="9:13" s="134" customFormat="1">
      <c r="I1390" s="143"/>
      <c r="J1390" s="143"/>
      <c r="K1390" s="143"/>
      <c r="L1390" s="143"/>
      <c r="M1390" s="186"/>
    </row>
    <row r="1391" spans="9:13" s="134" customFormat="1">
      <c r="I1391" s="143"/>
      <c r="J1391" s="143"/>
      <c r="K1391" s="143"/>
      <c r="L1391" s="143"/>
      <c r="M1391" s="186"/>
    </row>
    <row r="1392" spans="9:13" s="134" customFormat="1">
      <c r="I1392" s="143"/>
      <c r="J1392" s="143"/>
      <c r="K1392" s="143"/>
      <c r="L1392" s="143"/>
      <c r="M1392" s="186"/>
    </row>
    <row r="1393" spans="9:13" s="134" customFormat="1">
      <c r="I1393" s="143"/>
      <c r="J1393" s="143"/>
      <c r="K1393" s="143"/>
      <c r="L1393" s="143"/>
      <c r="M1393" s="186"/>
    </row>
    <row r="1394" spans="9:13" s="134" customFormat="1">
      <c r="I1394" s="143"/>
      <c r="J1394" s="143"/>
      <c r="K1394" s="143"/>
      <c r="L1394" s="143"/>
      <c r="M1394" s="186"/>
    </row>
    <row r="1395" spans="9:13" s="134" customFormat="1">
      <c r="I1395" s="143"/>
      <c r="J1395" s="143"/>
      <c r="K1395" s="143"/>
      <c r="L1395" s="143"/>
      <c r="M1395" s="186"/>
    </row>
    <row r="1396" spans="9:13" s="134" customFormat="1">
      <c r="I1396" s="143"/>
      <c r="J1396" s="143"/>
      <c r="K1396" s="143"/>
      <c r="L1396" s="143"/>
      <c r="M1396" s="186"/>
    </row>
    <row r="1397" spans="9:13" s="134" customFormat="1">
      <c r="I1397" s="143"/>
      <c r="J1397" s="143"/>
      <c r="K1397" s="143"/>
      <c r="L1397" s="143"/>
      <c r="M1397" s="186"/>
    </row>
    <row r="1398" spans="9:13" s="134" customFormat="1">
      <c r="I1398" s="143"/>
      <c r="J1398" s="143"/>
      <c r="K1398" s="143"/>
      <c r="L1398" s="143"/>
      <c r="M1398" s="186"/>
    </row>
    <row r="1399" spans="9:13" s="134" customFormat="1">
      <c r="I1399" s="143"/>
      <c r="J1399" s="143"/>
      <c r="K1399" s="143"/>
      <c r="L1399" s="143"/>
      <c r="M1399" s="186"/>
    </row>
    <row r="1400" spans="9:13" s="134" customFormat="1">
      <c r="I1400" s="143"/>
      <c r="J1400" s="143"/>
      <c r="K1400" s="143"/>
      <c r="L1400" s="143"/>
      <c r="M1400" s="186"/>
    </row>
    <row r="1401" spans="9:13" s="134" customFormat="1">
      <c r="I1401" s="143"/>
      <c r="J1401" s="143"/>
      <c r="K1401" s="143"/>
      <c r="L1401" s="143"/>
      <c r="M1401" s="186"/>
    </row>
    <row r="1402" spans="9:13" s="134" customFormat="1">
      <c r="I1402" s="143"/>
      <c r="J1402" s="143"/>
      <c r="K1402" s="143"/>
      <c r="L1402" s="143"/>
      <c r="M1402" s="186"/>
    </row>
    <row r="1403" spans="9:13" s="134" customFormat="1">
      <c r="I1403" s="143"/>
      <c r="J1403" s="143"/>
      <c r="K1403" s="143"/>
      <c r="L1403" s="143"/>
      <c r="M1403" s="186"/>
    </row>
    <row r="1404" spans="9:13" s="134" customFormat="1">
      <c r="I1404" s="143"/>
      <c r="J1404" s="143"/>
      <c r="K1404" s="143"/>
      <c r="L1404" s="143"/>
      <c r="M1404" s="186"/>
    </row>
    <row r="1405" spans="9:13" s="134" customFormat="1">
      <c r="I1405" s="143"/>
      <c r="J1405" s="143"/>
      <c r="K1405" s="143"/>
      <c r="L1405" s="143"/>
      <c r="M1405" s="186"/>
    </row>
    <row r="1406" spans="9:13" s="134" customFormat="1">
      <c r="I1406" s="143"/>
      <c r="J1406" s="143"/>
      <c r="K1406" s="143"/>
      <c r="L1406" s="143"/>
      <c r="M1406" s="186"/>
    </row>
    <row r="1407" spans="9:13" s="134" customFormat="1">
      <c r="I1407" s="143"/>
      <c r="J1407" s="143"/>
      <c r="K1407" s="143"/>
      <c r="L1407" s="143"/>
      <c r="M1407" s="186"/>
    </row>
    <row r="1408" spans="9:13" s="134" customFormat="1">
      <c r="I1408" s="143"/>
      <c r="J1408" s="143"/>
      <c r="K1408" s="143"/>
      <c r="L1408" s="143"/>
      <c r="M1408" s="186"/>
    </row>
    <row r="1409" spans="9:13" s="134" customFormat="1">
      <c r="I1409" s="143"/>
      <c r="J1409" s="143"/>
      <c r="K1409" s="143"/>
      <c r="L1409" s="143"/>
      <c r="M1409" s="186"/>
    </row>
    <row r="1410" spans="9:13" s="134" customFormat="1">
      <c r="I1410" s="143"/>
      <c r="J1410" s="143"/>
      <c r="K1410" s="143"/>
      <c r="L1410" s="143"/>
      <c r="M1410" s="186"/>
    </row>
    <row r="1411" spans="9:13" s="134" customFormat="1">
      <c r="I1411" s="143"/>
      <c r="J1411" s="143"/>
      <c r="K1411" s="143"/>
      <c r="L1411" s="143"/>
      <c r="M1411" s="186"/>
    </row>
    <row r="1412" spans="9:13" s="134" customFormat="1">
      <c r="I1412" s="143"/>
      <c r="J1412" s="143"/>
      <c r="K1412" s="143"/>
      <c r="L1412" s="143"/>
      <c r="M1412" s="186"/>
    </row>
    <row r="1413" spans="9:13" s="134" customFormat="1">
      <c r="I1413" s="143"/>
      <c r="J1413" s="143"/>
      <c r="K1413" s="143"/>
      <c r="L1413" s="143"/>
      <c r="M1413" s="186"/>
    </row>
    <row r="1414" spans="9:13" s="134" customFormat="1">
      <c r="I1414" s="143"/>
      <c r="J1414" s="143"/>
      <c r="K1414" s="143"/>
      <c r="L1414" s="143"/>
      <c r="M1414" s="186"/>
    </row>
    <row r="1415" spans="9:13" s="134" customFormat="1">
      <c r="I1415" s="143"/>
      <c r="J1415" s="143"/>
      <c r="K1415" s="143"/>
      <c r="L1415" s="143"/>
      <c r="M1415" s="186"/>
    </row>
    <row r="1416" spans="9:13" s="134" customFormat="1">
      <c r="I1416" s="143"/>
      <c r="J1416" s="143"/>
      <c r="K1416" s="143"/>
      <c r="L1416" s="143"/>
      <c r="M1416" s="186"/>
    </row>
    <row r="1417" spans="9:13" s="134" customFormat="1">
      <c r="I1417" s="143"/>
      <c r="J1417" s="143"/>
      <c r="K1417" s="143"/>
      <c r="L1417" s="143"/>
      <c r="M1417" s="186"/>
    </row>
    <row r="1418" spans="9:13" s="134" customFormat="1">
      <c r="I1418" s="143"/>
      <c r="J1418" s="143"/>
      <c r="K1418" s="143"/>
      <c r="L1418" s="143"/>
      <c r="M1418" s="186"/>
    </row>
    <row r="1419" spans="9:13" s="134" customFormat="1">
      <c r="I1419" s="143"/>
      <c r="J1419" s="143"/>
      <c r="K1419" s="143"/>
      <c r="L1419" s="143"/>
      <c r="M1419" s="186"/>
    </row>
    <row r="1420" spans="9:13" s="134" customFormat="1">
      <c r="I1420" s="143"/>
      <c r="J1420" s="143"/>
      <c r="K1420" s="143"/>
      <c r="L1420" s="143"/>
      <c r="M1420" s="186"/>
    </row>
    <row r="1421" spans="9:13" s="134" customFormat="1">
      <c r="I1421" s="143"/>
      <c r="J1421" s="143"/>
      <c r="K1421" s="143"/>
      <c r="L1421" s="143"/>
      <c r="M1421" s="186"/>
    </row>
    <row r="1422" spans="9:13" s="134" customFormat="1">
      <c r="I1422" s="143"/>
      <c r="J1422" s="143"/>
      <c r="K1422" s="143"/>
      <c r="L1422" s="143"/>
      <c r="M1422" s="186"/>
    </row>
    <row r="1423" spans="9:13" s="134" customFormat="1">
      <c r="I1423" s="143"/>
      <c r="J1423" s="143"/>
      <c r="K1423" s="143"/>
      <c r="L1423" s="143"/>
      <c r="M1423" s="186"/>
    </row>
    <row r="1424" spans="9:13" s="134" customFormat="1">
      <c r="I1424" s="143"/>
      <c r="J1424" s="143"/>
      <c r="K1424" s="143"/>
      <c r="L1424" s="143"/>
      <c r="M1424" s="186"/>
    </row>
    <row r="1425" spans="9:13" s="134" customFormat="1">
      <c r="I1425" s="143"/>
      <c r="J1425" s="143"/>
      <c r="K1425" s="143"/>
      <c r="L1425" s="143"/>
      <c r="M1425" s="186"/>
    </row>
    <row r="1426" spans="9:13" s="134" customFormat="1">
      <c r="I1426" s="143"/>
      <c r="J1426" s="143"/>
      <c r="K1426" s="143"/>
      <c r="L1426" s="143"/>
      <c r="M1426" s="186"/>
    </row>
    <row r="1427" spans="9:13" s="134" customFormat="1">
      <c r="I1427" s="143"/>
      <c r="J1427" s="143"/>
      <c r="K1427" s="143"/>
      <c r="L1427" s="143"/>
      <c r="M1427" s="186"/>
    </row>
    <row r="1428" spans="9:13" s="134" customFormat="1">
      <c r="I1428" s="143"/>
      <c r="J1428" s="143"/>
      <c r="K1428" s="143"/>
      <c r="L1428" s="143"/>
      <c r="M1428" s="186"/>
    </row>
    <row r="1429" spans="9:13" s="134" customFormat="1">
      <c r="I1429" s="143"/>
      <c r="J1429" s="143"/>
      <c r="K1429" s="143"/>
      <c r="L1429" s="143"/>
      <c r="M1429" s="186"/>
    </row>
    <row r="1430" spans="9:13" s="134" customFormat="1">
      <c r="I1430" s="143"/>
      <c r="J1430" s="143"/>
      <c r="K1430" s="143"/>
      <c r="L1430" s="143"/>
      <c r="M1430" s="186"/>
    </row>
    <row r="1431" spans="9:13" s="134" customFormat="1">
      <c r="I1431" s="143"/>
      <c r="J1431" s="143"/>
      <c r="K1431" s="143"/>
      <c r="L1431" s="143"/>
      <c r="M1431" s="186"/>
    </row>
    <row r="1432" spans="9:13" s="134" customFormat="1">
      <c r="I1432" s="143"/>
      <c r="J1432" s="143"/>
      <c r="K1432" s="143"/>
      <c r="L1432" s="143"/>
      <c r="M1432" s="186"/>
    </row>
    <row r="1433" spans="9:13" s="134" customFormat="1">
      <c r="I1433" s="143"/>
      <c r="J1433" s="143"/>
      <c r="K1433" s="143"/>
      <c r="L1433" s="143"/>
      <c r="M1433" s="186"/>
    </row>
    <row r="1434" spans="9:13" s="134" customFormat="1">
      <c r="I1434" s="143"/>
      <c r="J1434" s="143"/>
      <c r="K1434" s="143"/>
      <c r="L1434" s="143"/>
      <c r="M1434" s="186"/>
    </row>
    <row r="1435" spans="9:13" s="134" customFormat="1">
      <c r="I1435" s="143"/>
      <c r="J1435" s="143"/>
      <c r="K1435" s="143"/>
      <c r="L1435" s="143"/>
      <c r="M1435" s="186"/>
    </row>
    <row r="1436" spans="9:13" s="134" customFormat="1">
      <c r="I1436" s="143"/>
      <c r="J1436" s="143"/>
      <c r="K1436" s="143"/>
      <c r="L1436" s="143"/>
      <c r="M1436" s="186"/>
    </row>
    <row r="1437" spans="9:13" s="134" customFormat="1">
      <c r="I1437" s="143"/>
      <c r="J1437" s="143"/>
      <c r="K1437" s="143"/>
      <c r="L1437" s="143"/>
      <c r="M1437" s="186"/>
    </row>
    <row r="1438" spans="9:13" s="134" customFormat="1">
      <c r="I1438" s="143"/>
      <c r="J1438" s="143"/>
      <c r="K1438" s="143"/>
      <c r="L1438" s="143"/>
      <c r="M1438" s="186"/>
    </row>
    <row r="1439" spans="9:13" s="134" customFormat="1">
      <c r="I1439" s="143"/>
      <c r="J1439" s="143"/>
      <c r="K1439" s="143"/>
      <c r="L1439" s="143"/>
      <c r="M1439" s="186"/>
    </row>
    <row r="1440" spans="9:13" s="134" customFormat="1">
      <c r="I1440" s="143"/>
      <c r="J1440" s="143"/>
      <c r="K1440" s="143"/>
      <c r="L1440" s="143"/>
      <c r="M1440" s="186"/>
    </row>
    <row r="1441" spans="9:13" s="134" customFormat="1">
      <c r="I1441" s="143"/>
      <c r="J1441" s="143"/>
      <c r="K1441" s="143"/>
      <c r="L1441" s="143"/>
      <c r="M1441" s="186"/>
    </row>
    <row r="1442" spans="9:13" s="134" customFormat="1">
      <c r="I1442" s="143"/>
      <c r="J1442" s="143"/>
      <c r="K1442" s="143"/>
      <c r="L1442" s="143"/>
      <c r="M1442" s="186"/>
    </row>
    <row r="1443" spans="9:13" s="134" customFormat="1">
      <c r="I1443" s="143"/>
      <c r="J1443" s="143"/>
      <c r="K1443" s="143"/>
      <c r="L1443" s="143"/>
      <c r="M1443" s="186"/>
    </row>
    <row r="1444" spans="9:13" s="134" customFormat="1">
      <c r="I1444" s="143"/>
      <c r="J1444" s="143"/>
      <c r="K1444" s="143"/>
      <c r="L1444" s="143"/>
      <c r="M1444" s="186"/>
    </row>
    <row r="1445" spans="9:13" s="134" customFormat="1">
      <c r="I1445" s="143"/>
      <c r="J1445" s="143"/>
      <c r="K1445" s="143"/>
      <c r="L1445" s="143"/>
      <c r="M1445" s="186"/>
    </row>
    <row r="1446" spans="9:13" s="134" customFormat="1">
      <c r="I1446" s="143"/>
      <c r="J1446" s="143"/>
      <c r="K1446" s="143"/>
      <c r="L1446" s="143"/>
      <c r="M1446" s="186"/>
    </row>
    <row r="1447" spans="9:13" s="134" customFormat="1">
      <c r="I1447" s="143"/>
      <c r="J1447" s="143"/>
      <c r="K1447" s="143"/>
      <c r="L1447" s="143"/>
      <c r="M1447" s="186"/>
    </row>
    <row r="1448" spans="9:13" s="134" customFormat="1">
      <c r="I1448" s="143"/>
      <c r="J1448" s="143"/>
      <c r="K1448" s="143"/>
      <c r="L1448" s="143"/>
      <c r="M1448" s="186"/>
    </row>
    <row r="1449" spans="9:13" s="134" customFormat="1">
      <c r="I1449" s="143"/>
      <c r="J1449" s="143"/>
      <c r="K1449" s="143"/>
      <c r="L1449" s="143"/>
      <c r="M1449" s="186"/>
    </row>
    <row r="1450" spans="9:13" s="134" customFormat="1">
      <c r="I1450" s="143"/>
      <c r="J1450" s="143"/>
      <c r="K1450" s="143"/>
      <c r="L1450" s="143"/>
      <c r="M1450" s="186"/>
    </row>
    <row r="1451" spans="9:13" s="134" customFormat="1">
      <c r="I1451" s="143"/>
      <c r="J1451" s="143"/>
      <c r="K1451" s="143"/>
      <c r="L1451" s="143"/>
      <c r="M1451" s="186"/>
    </row>
    <row r="1452" spans="9:13" s="134" customFormat="1">
      <c r="I1452" s="143"/>
      <c r="J1452" s="143"/>
      <c r="K1452" s="143"/>
      <c r="L1452" s="143"/>
      <c r="M1452" s="186"/>
    </row>
    <row r="1453" spans="9:13" s="134" customFormat="1">
      <c r="I1453" s="143"/>
      <c r="J1453" s="143"/>
      <c r="K1453" s="143"/>
      <c r="L1453" s="143"/>
      <c r="M1453" s="186"/>
    </row>
    <row r="1454" spans="9:13" s="134" customFormat="1">
      <c r="I1454" s="143"/>
      <c r="J1454" s="143"/>
      <c r="K1454" s="143"/>
      <c r="L1454" s="143"/>
      <c r="M1454" s="186"/>
    </row>
    <row r="1455" spans="9:13" s="134" customFormat="1">
      <c r="I1455" s="143"/>
      <c r="J1455" s="143"/>
      <c r="K1455" s="143"/>
      <c r="L1455" s="143"/>
      <c r="M1455" s="186"/>
    </row>
    <row r="1456" spans="9:13" s="134" customFormat="1">
      <c r="I1456" s="143"/>
      <c r="J1456" s="143"/>
      <c r="K1456" s="143"/>
      <c r="L1456" s="143"/>
      <c r="M1456" s="186"/>
    </row>
    <row r="1457" spans="9:13" s="134" customFormat="1">
      <c r="I1457" s="143"/>
      <c r="J1457" s="143"/>
      <c r="K1457" s="143"/>
      <c r="L1457" s="143"/>
      <c r="M1457" s="186"/>
    </row>
    <row r="1458" spans="9:13" s="134" customFormat="1">
      <c r="I1458" s="143"/>
      <c r="J1458" s="143"/>
      <c r="K1458" s="143"/>
      <c r="L1458" s="143"/>
      <c r="M1458" s="186"/>
    </row>
    <row r="1459" spans="9:13" s="134" customFormat="1">
      <c r="I1459" s="143"/>
      <c r="J1459" s="143"/>
      <c r="K1459" s="143"/>
      <c r="L1459" s="143"/>
      <c r="M1459" s="186"/>
    </row>
    <row r="1460" spans="9:13" s="134" customFormat="1">
      <c r="I1460" s="143"/>
      <c r="J1460" s="143"/>
      <c r="K1460" s="143"/>
      <c r="L1460" s="143"/>
      <c r="M1460" s="186"/>
    </row>
    <row r="1461" spans="9:13" s="134" customFormat="1">
      <c r="I1461" s="143"/>
      <c r="J1461" s="143"/>
      <c r="K1461" s="143"/>
      <c r="L1461" s="143"/>
      <c r="M1461" s="186"/>
    </row>
    <row r="1462" spans="9:13" s="134" customFormat="1">
      <c r="I1462" s="143"/>
      <c r="J1462" s="143"/>
      <c r="K1462" s="143"/>
      <c r="L1462" s="143"/>
      <c r="M1462" s="186"/>
    </row>
    <row r="1463" spans="9:13" s="134" customFormat="1">
      <c r="I1463" s="143"/>
      <c r="J1463" s="143"/>
      <c r="K1463" s="143"/>
      <c r="L1463" s="143"/>
      <c r="M1463" s="186"/>
    </row>
    <row r="1464" spans="9:13" s="134" customFormat="1">
      <c r="I1464" s="143"/>
      <c r="J1464" s="143"/>
      <c r="K1464" s="143"/>
      <c r="L1464" s="143"/>
      <c r="M1464" s="186"/>
    </row>
    <row r="1465" spans="9:13" s="134" customFormat="1">
      <c r="I1465" s="143"/>
      <c r="J1465" s="143"/>
      <c r="K1465" s="143"/>
      <c r="L1465" s="143"/>
      <c r="M1465" s="186"/>
    </row>
    <row r="1466" spans="9:13" s="134" customFormat="1">
      <c r="I1466" s="143"/>
      <c r="J1466" s="143"/>
      <c r="K1466" s="143"/>
      <c r="L1466" s="143"/>
      <c r="M1466" s="186"/>
    </row>
    <row r="1467" spans="9:13" s="134" customFormat="1">
      <c r="I1467" s="143"/>
      <c r="J1467" s="143"/>
      <c r="K1467" s="143"/>
      <c r="L1467" s="143"/>
      <c r="M1467" s="186"/>
    </row>
    <row r="1468" spans="9:13" s="134" customFormat="1">
      <c r="I1468" s="143"/>
      <c r="J1468" s="143"/>
      <c r="K1468" s="143"/>
      <c r="L1468" s="143"/>
      <c r="M1468" s="186"/>
    </row>
    <row r="1469" spans="9:13" s="134" customFormat="1">
      <c r="I1469" s="143"/>
      <c r="J1469" s="143"/>
      <c r="K1469" s="143"/>
      <c r="L1469" s="143"/>
      <c r="M1469" s="186"/>
    </row>
    <row r="1470" spans="9:13" s="134" customFormat="1">
      <c r="I1470" s="143"/>
      <c r="J1470" s="143"/>
      <c r="K1470" s="143"/>
      <c r="L1470" s="143"/>
      <c r="M1470" s="186"/>
    </row>
    <row r="1471" spans="9:13" s="134" customFormat="1">
      <c r="I1471" s="143"/>
      <c r="J1471" s="143"/>
      <c r="K1471" s="143"/>
      <c r="L1471" s="143"/>
      <c r="M1471" s="186"/>
    </row>
    <row r="1472" spans="9:13" s="134" customFormat="1">
      <c r="I1472" s="143"/>
      <c r="J1472" s="143"/>
      <c r="K1472" s="143"/>
      <c r="L1472" s="143"/>
      <c r="M1472" s="186"/>
    </row>
    <row r="1473" spans="9:13" s="134" customFormat="1">
      <c r="I1473" s="143"/>
      <c r="J1473" s="143"/>
      <c r="K1473" s="143"/>
      <c r="L1473" s="143"/>
      <c r="M1473" s="186"/>
    </row>
    <row r="1474" spans="9:13" s="134" customFormat="1">
      <c r="I1474" s="143"/>
      <c r="J1474" s="143"/>
      <c r="K1474" s="143"/>
      <c r="L1474" s="143"/>
      <c r="M1474" s="186"/>
    </row>
    <row r="1475" spans="9:13" s="134" customFormat="1">
      <c r="I1475" s="143"/>
      <c r="J1475" s="143"/>
      <c r="K1475" s="143"/>
      <c r="L1475" s="143"/>
      <c r="M1475" s="186"/>
    </row>
    <row r="1476" spans="9:13" s="134" customFormat="1">
      <c r="I1476" s="143"/>
      <c r="J1476" s="143"/>
      <c r="K1476" s="143"/>
      <c r="L1476" s="143"/>
      <c r="M1476" s="186"/>
    </row>
    <row r="1477" spans="9:13" s="134" customFormat="1">
      <c r="I1477" s="143"/>
      <c r="J1477" s="143"/>
      <c r="K1477" s="143"/>
      <c r="L1477" s="143"/>
      <c r="M1477" s="186"/>
    </row>
    <row r="1478" spans="9:13" s="134" customFormat="1">
      <c r="I1478" s="143"/>
      <c r="J1478" s="143"/>
      <c r="K1478" s="143"/>
      <c r="L1478" s="143"/>
      <c r="M1478" s="186"/>
    </row>
    <row r="1479" spans="9:13" s="134" customFormat="1">
      <c r="I1479" s="143"/>
      <c r="J1479" s="143"/>
      <c r="K1479" s="143"/>
      <c r="L1479" s="143"/>
      <c r="M1479" s="186"/>
    </row>
    <row r="1480" spans="9:13" s="134" customFormat="1">
      <c r="I1480" s="143"/>
      <c r="J1480" s="143"/>
      <c r="K1480" s="143"/>
      <c r="L1480" s="143"/>
      <c r="M1480" s="186"/>
    </row>
    <row r="1481" spans="9:13" s="134" customFormat="1">
      <c r="I1481" s="143"/>
      <c r="J1481" s="143"/>
      <c r="K1481" s="143"/>
      <c r="L1481" s="143"/>
      <c r="M1481" s="186"/>
    </row>
    <row r="1482" spans="9:13" s="134" customFormat="1">
      <c r="I1482" s="143"/>
      <c r="J1482" s="143"/>
      <c r="K1482" s="143"/>
      <c r="L1482" s="143"/>
      <c r="M1482" s="186"/>
    </row>
    <row r="1483" spans="9:13" s="134" customFormat="1">
      <c r="I1483" s="143"/>
      <c r="J1483" s="143"/>
      <c r="K1483" s="143"/>
      <c r="L1483" s="143"/>
      <c r="M1483" s="186"/>
    </row>
    <row r="1484" spans="9:13" s="134" customFormat="1">
      <c r="I1484" s="143"/>
      <c r="J1484" s="143"/>
      <c r="K1484" s="143"/>
      <c r="L1484" s="143"/>
      <c r="M1484" s="186"/>
    </row>
    <row r="1485" spans="9:13" s="134" customFormat="1">
      <c r="I1485" s="143"/>
      <c r="J1485" s="143"/>
      <c r="K1485" s="143"/>
      <c r="L1485" s="143"/>
      <c r="M1485" s="186"/>
    </row>
    <row r="1486" spans="9:13" s="134" customFormat="1">
      <c r="I1486" s="143"/>
      <c r="J1486" s="143"/>
      <c r="K1486" s="143"/>
      <c r="L1486" s="143"/>
      <c r="M1486" s="186"/>
    </row>
    <row r="1487" spans="9:13" s="134" customFormat="1">
      <c r="I1487" s="143"/>
      <c r="J1487" s="143"/>
      <c r="K1487" s="143"/>
      <c r="L1487" s="143"/>
      <c r="M1487" s="186"/>
    </row>
    <row r="1488" spans="9:13" s="134" customFormat="1">
      <c r="I1488" s="143"/>
      <c r="J1488" s="143"/>
      <c r="K1488" s="143"/>
      <c r="L1488" s="143"/>
      <c r="M1488" s="186"/>
    </row>
    <row r="1489" spans="9:13" s="134" customFormat="1">
      <c r="I1489" s="143"/>
      <c r="J1489" s="143"/>
      <c r="K1489" s="143"/>
      <c r="L1489" s="143"/>
      <c r="M1489" s="186"/>
    </row>
  </sheetData>
  <mergeCells count="14">
    <mergeCell ref="CL10:DA10"/>
    <mergeCell ref="B10:U10"/>
    <mergeCell ref="DY10:EG10"/>
    <mergeCell ref="DP10:DS10"/>
    <mergeCell ref="DT10:DU10"/>
    <mergeCell ref="DV10:DX10"/>
    <mergeCell ref="W10:AJ10"/>
    <mergeCell ref="AK10:AX10"/>
    <mergeCell ref="AY10:BL10"/>
    <mergeCell ref="DK10:DL10"/>
    <mergeCell ref="DB10:DJ10"/>
    <mergeCell ref="BM10:CB10"/>
    <mergeCell ref="CC10:CK10"/>
    <mergeCell ref="DM10:DO10"/>
  </mergeCells>
  <phoneticPr fontId="10" type="noConversion"/>
  <conditionalFormatting sqref="D13:H22">
    <cfRule type="containsText" dxfId="39" priority="9" operator="containsText" text="Select">
      <formula>NOT(ISERROR(SEARCH("Select",D13)))</formula>
    </cfRule>
  </conditionalFormatting>
  <conditionalFormatting sqref="N13:P22">
    <cfRule type="containsText" dxfId="38" priority="50" operator="containsText" text="Select">
      <formula>NOT(ISERROR(SEARCH("Select",N13)))</formula>
    </cfRule>
  </conditionalFormatting>
  <conditionalFormatting sqref="Q13:V22">
    <cfRule type="expression" dxfId="37" priority="1">
      <formula>$P13="Select"</formula>
    </cfRule>
    <cfRule type="expression" dxfId="36" priority="45">
      <formula>$P13="Investment pre-development"</formula>
    </cfRule>
  </conditionalFormatting>
  <conditionalFormatting sqref="T13:T22 V13:V22">
    <cfRule type="expression" dxfId="35" priority="46">
      <formula>$P13="Investment in-development/pre-commitment"</formula>
    </cfRule>
  </conditionalFormatting>
  <conditionalFormatting sqref="BM13:BM22">
    <cfRule type="containsText" dxfId="34" priority="44" operator="containsText" text="Select">
      <formula>NOT(ISERROR(SEARCH("Select",BM13)))</formula>
    </cfRule>
  </conditionalFormatting>
  <conditionalFormatting sqref="BN13:BN22">
    <cfRule type="expression" dxfId="33" priority="42">
      <formula>$BM13="Replacement intervention"</formula>
    </cfRule>
    <cfRule type="expression" dxfId="32" priority="43">
      <formula>$BM13="Repair&amp;Refurb intervention"</formula>
    </cfRule>
  </conditionalFormatting>
  <conditionalFormatting sqref="BN13:BS22">
    <cfRule type="expression" dxfId="31" priority="38">
      <formula>$BM13="Select"</formula>
    </cfRule>
  </conditionalFormatting>
  <conditionalFormatting sqref="BO13:BS22">
    <cfRule type="expression" dxfId="30" priority="39">
      <formula>$BM13="Enhancement output"</formula>
    </cfRule>
    <cfRule type="expression" dxfId="29" priority="40">
      <formula>$BM13="Growth output"</formula>
    </cfRule>
  </conditionalFormatting>
  <conditionalFormatting sqref="CL13:CL22 DK13:DK22 DP13:DP22">
    <cfRule type="containsText" dxfId="28" priority="51" operator="containsText" text="Select">
      <formula>NOT(ISERROR(SEARCH("Select",CL13)))</formula>
    </cfRule>
  </conditionalFormatting>
  <conditionalFormatting sqref="CM13:CM22">
    <cfRule type="expression" dxfId="27" priority="33">
      <formula>$CL13="Replacement intervention"</formula>
    </cfRule>
    <cfRule type="expression" dxfId="26" priority="34">
      <formula>$CL13="Repair&amp;Refurb intervention"</formula>
    </cfRule>
  </conditionalFormatting>
  <conditionalFormatting sqref="CM13:CR22">
    <cfRule type="expression" dxfId="25" priority="29">
      <formula>$CL13="Select"</formula>
    </cfRule>
  </conditionalFormatting>
  <conditionalFormatting sqref="CN13:CR22">
    <cfRule type="expression" dxfId="24" priority="30">
      <formula>$CL13="Enhancement output"</formula>
    </cfRule>
    <cfRule type="expression" dxfId="23" priority="31">
      <formula>$CL13="Growth output"</formula>
    </cfRule>
  </conditionalFormatting>
  <conditionalFormatting sqref="DQ13:DS22">
    <cfRule type="expression" dxfId="22" priority="19">
      <formula>$DP13="Select"</formula>
    </cfRule>
    <cfRule type="expression" dxfId="21" priority="20">
      <formula>$DP13="No"</formula>
    </cfRule>
  </conditionalFormatting>
  <conditionalFormatting sqref="DT13:DT22">
    <cfRule type="containsText" dxfId="20" priority="22" operator="containsText" text="Select">
      <formula>NOT(ISERROR(SEARCH("Select",DT13)))</formula>
    </cfRule>
  </conditionalFormatting>
  <conditionalFormatting sqref="DU13:DU22">
    <cfRule type="expression" dxfId="19" priority="16">
      <formula>$DT13="Select"</formula>
    </cfRule>
    <cfRule type="expression" dxfId="18" priority="17">
      <formula>$DT13="No"</formula>
    </cfRule>
  </conditionalFormatting>
  <conditionalFormatting sqref="DV13:DW22">
    <cfRule type="containsText" dxfId="17" priority="15" operator="containsText" text="Select">
      <formula>NOT(ISERROR(SEARCH("Select",DV13)))</formula>
    </cfRule>
  </conditionalFormatting>
  <conditionalFormatting sqref="DX13:DX22">
    <cfRule type="expression" dxfId="16" priority="13">
      <formula>$DW13="Select"</formula>
    </cfRule>
    <cfRule type="expression" dxfId="15" priority="14">
      <formula>$DW13="Screen only"</formula>
    </cfRule>
  </conditionalFormatting>
  <conditionalFormatting sqref="DY13:DZ22">
    <cfRule type="containsText" dxfId="14" priority="12" operator="containsText" text="Select">
      <formula>NOT(ISERROR(SEARCH("Select",DY13)))</formula>
    </cfRule>
  </conditionalFormatting>
  <conditionalFormatting sqref="EA13:EA22">
    <cfRule type="expression" dxfId="13" priority="5">
      <formula>$DY13="Select"</formula>
    </cfRule>
    <cfRule type="expression" dxfId="12" priority="6">
      <formula>$DY13="No"</formula>
    </cfRule>
  </conditionalFormatting>
  <conditionalFormatting sqref="EB13:EG22">
    <cfRule type="expression" dxfId="11" priority="7">
      <formula>$DZ13="Select"</formula>
    </cfRule>
    <cfRule type="expression" dxfId="10" priority="8">
      <formula>$DZ13="Demand-side improvements delivering benefits in 2027-32 (excl leakage and metering)"</formula>
    </cfRule>
    <cfRule type="expression" dxfId="9" priority="10">
      <formula>$DZ13="Supply-demand balance improvements delivering benefits starting from 2032"</formula>
    </cfRule>
    <cfRule type="expression" dxfId="8" priority="11">
      <formula>$DZ13="Supply-side improvements delivering benefits in 2027-32"</formula>
    </cfRule>
  </conditionalFormatting>
  <dataValidations count="1">
    <dataValidation type="custom" allowBlank="1" showErrorMessage="1" errorTitle="Input Error" error="Please input a numeric value." sqref="CC15:CC22 DL15:DL22 BL15:BL22 W15:AC22 AS15:AV22 AE15:AH22 AJ15:AQ22 AY15:BE22 AJ13 AE13 BG15:BJ22 BT15:CA22 CE15:CJ22 CT15:CZ22 DD15:DI22" xr:uid="{55BA6CCF-2C32-42F4-A2A0-1284514C8A37}">
      <formula1>ISNUMBER(W13)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1">
        <x14:dataValidation type="list" allowBlank="1" showInputMessage="1" showErrorMessage="1" xr:uid="{43C9A83F-5243-4912-90FB-D664481FB774}">
          <x14:formula1>
            <xm:f>'Dropdown options'!$F$4:$F$9</xm:f>
          </x14:formula1>
          <xm:sqref>D13:D22</xm:sqref>
        </x14:dataValidation>
        <x14:dataValidation type="list" allowBlank="1" showInputMessage="1" showErrorMessage="1" xr:uid="{3ECF8A45-FB6D-4CCF-B219-2B6763BEED17}">
          <x14:formula1>
            <xm:f>'Dropdown options'!$F$12:$F$15</xm:f>
          </x14:formula1>
          <xm:sqref>E13:E22</xm:sqref>
        </x14:dataValidation>
        <x14:dataValidation type="list" allowBlank="1" showInputMessage="1" showErrorMessage="1" xr:uid="{7203B38E-C7B0-48C4-A080-E381E56BE0B4}">
          <x14:formula1>
            <xm:f>'Dropdown options'!$F$34:$F$36</xm:f>
          </x14:formula1>
          <xm:sqref>DK13:DK22 DV13:DV22 DT13:DT22 DP13:DP22 N13:N22 DY13:DY22</xm:sqref>
        </x14:dataValidation>
        <x14:dataValidation type="list" allowBlank="1" showInputMessage="1" showErrorMessage="1" xr:uid="{3ED7699F-9C65-471C-8A59-541227B1D39E}">
          <x14:formula1>
            <xm:f>'Dropdown options'!$F$45:$F$49</xm:f>
          </x14:formula1>
          <xm:sqref>P13:P22</xm:sqref>
        </x14:dataValidation>
        <x14:dataValidation type="list" allowBlank="1" showInputMessage="1" showErrorMessage="1" xr:uid="{7B3FD644-BA68-4E0C-A50A-BCB4CF0DEB3A}">
          <x14:formula1>
            <xm:f>'Dropdown options'!$F$59:$F$63</xm:f>
          </x14:formula1>
          <xm:sqref>DW13:DW22</xm:sqref>
        </x14:dataValidation>
        <x14:dataValidation type="list" allowBlank="1" showInputMessage="1" showErrorMessage="1" xr:uid="{203CCA7D-A0DE-4C5B-86A3-91543CCF629D}">
          <x14:formula1>
            <xm:f>'Dropdown options'!$F$52:$F$56</xm:f>
          </x14:formula1>
          <xm:sqref>BM13:BM22 CL13:CL22</xm:sqref>
        </x14:dataValidation>
        <x14:dataValidation type="list" allowBlank="1" showInputMessage="1" showErrorMessage="1" xr:uid="{9A3B02B1-C781-4BC7-B673-281EB36A268D}">
          <x14:formula1>
            <xm:f>'Dropdown options'!$F$66:$F$70</xm:f>
          </x14:formula1>
          <xm:sqref>DZ13:DZ22</xm:sqref>
        </x14:dataValidation>
        <x14:dataValidation type="list" allowBlank="1" showInputMessage="1" showErrorMessage="1" xr:uid="{F4161ECD-711D-4D4C-A910-041D3847D818}">
          <x14:formula1>
            <xm:f>'Dropdown options'!$F$39:$F$42</xm:f>
          </x14:formula1>
          <xm:sqref>O13:O22</xm:sqref>
        </x14:dataValidation>
        <x14:dataValidation type="list" allowBlank="1" showInputMessage="1" showErrorMessage="1" xr:uid="{C89B607B-118E-494F-BFD1-45697F36E505}">
          <x14:formula1>
            <xm:f>'Dropdown options'!$F$18:$F$20</xm:f>
          </x14:formula1>
          <xm:sqref>F13:F22</xm:sqref>
        </x14:dataValidation>
        <x14:dataValidation type="list" allowBlank="1" showErrorMessage="1" errorTitle="Input Error" error="Please input a numeric value." xr:uid="{2D31DE7E-42D1-4273-95EE-C83178701A36}">
          <x14:formula1>
            <xm:f>'Dropdown options'!$F$23:$F$26</xm:f>
          </x14:formula1>
          <xm:sqref>G13:G22</xm:sqref>
        </x14:dataValidation>
        <x14:dataValidation type="list" allowBlank="1" showErrorMessage="1" errorTitle="Input Error" error="Please input a numeric value." xr:uid="{1439652F-3672-4B36-BE77-B51EA542F1F6}">
          <x14:formula1>
            <xm:f>'Dropdown options'!$F$29:$F$31</xm:f>
          </x14:formula1>
          <xm:sqref>H13:H22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4D4F3-FC99-4E78-9988-2BE2F9E435C7}">
  <dimension ref="A2:BJ44"/>
  <sheetViews>
    <sheetView zoomScaleNormal="100" workbookViewId="0">
      <selection sqref="A1:XFD1048576"/>
    </sheetView>
  </sheetViews>
  <sheetFormatPr defaultRowHeight="14.45"/>
  <cols>
    <col min="2" max="2" width="28.28515625" bestFit="1" customWidth="1"/>
    <col min="3" max="9" width="8.7109375" customWidth="1"/>
    <col min="10" max="10" width="32.5703125" customWidth="1"/>
    <col min="11" max="31" width="8.7109375" customWidth="1"/>
    <col min="53" max="53" width="12.5703125" customWidth="1"/>
    <col min="62" max="62" width="13" customWidth="1"/>
  </cols>
  <sheetData>
    <row r="2" spans="1:62" ht="26.1">
      <c r="B2" s="125" t="s">
        <v>0</v>
      </c>
    </row>
    <row r="4" spans="1:62" ht="26.1">
      <c r="B4" s="129" t="s">
        <v>818</v>
      </c>
    </row>
    <row r="5" spans="1:62">
      <c r="A5" s="20"/>
    </row>
    <row r="6" spans="1:62" s="6" customFormat="1" ht="30.75" customHeight="1">
      <c r="B6" s="10"/>
      <c r="C6" s="340" t="s">
        <v>819</v>
      </c>
      <c r="D6" s="340"/>
      <c r="E6" s="340"/>
      <c r="F6" s="340"/>
      <c r="G6" s="340"/>
      <c r="H6" s="340"/>
      <c r="I6" s="340"/>
      <c r="J6" s="26" t="s">
        <v>820</v>
      </c>
      <c r="K6" s="340" t="s">
        <v>821</v>
      </c>
      <c r="L6" s="340"/>
      <c r="M6" s="340"/>
      <c r="N6" s="340"/>
      <c r="O6" s="340"/>
      <c r="P6" s="340"/>
      <c r="Q6" s="340"/>
      <c r="R6" s="340" t="s">
        <v>822</v>
      </c>
      <c r="S6" s="340"/>
      <c r="T6" s="340"/>
      <c r="U6" s="340"/>
      <c r="V6" s="340"/>
      <c r="W6" s="340"/>
      <c r="X6" s="340"/>
      <c r="Y6" s="310" t="s">
        <v>823</v>
      </c>
      <c r="Z6" s="311"/>
      <c r="AA6" s="311"/>
      <c r="AB6" s="311"/>
      <c r="AC6" s="311"/>
      <c r="AD6" s="311"/>
      <c r="AE6" s="312"/>
      <c r="AF6" s="310" t="s">
        <v>824</v>
      </c>
      <c r="AG6" s="310"/>
      <c r="AH6" s="310"/>
      <c r="AI6" s="310"/>
      <c r="AJ6" s="310"/>
      <c r="AK6" s="310"/>
      <c r="AL6" s="310"/>
      <c r="AM6" s="310" t="s">
        <v>825</v>
      </c>
      <c r="AN6" s="311"/>
      <c r="AO6" s="311"/>
      <c r="AP6" s="311"/>
      <c r="AQ6" s="311"/>
      <c r="AR6" s="311"/>
      <c r="AS6" s="312"/>
      <c r="AT6" s="310" t="s">
        <v>826</v>
      </c>
      <c r="AU6" s="311"/>
      <c r="AV6" s="311"/>
      <c r="AW6" s="311"/>
      <c r="AX6" s="311"/>
      <c r="AY6" s="311"/>
      <c r="AZ6" s="312"/>
      <c r="BA6" s="291" t="s">
        <v>827</v>
      </c>
      <c r="BB6" s="291"/>
      <c r="BC6" s="291"/>
      <c r="BD6" s="291"/>
      <c r="BE6" s="291"/>
      <c r="BF6" s="291"/>
      <c r="BG6" s="291"/>
      <c r="BH6" s="291"/>
      <c r="BI6" s="291"/>
    </row>
    <row r="7" spans="1:62" s="6" customFormat="1">
      <c r="B7" s="26">
        <v>1</v>
      </c>
      <c r="C7" s="26">
        <v>2</v>
      </c>
      <c r="D7" s="26">
        <v>3</v>
      </c>
      <c r="E7" s="26">
        <v>4</v>
      </c>
      <c r="F7" s="26">
        <v>5</v>
      </c>
      <c r="G7" s="26">
        <v>6</v>
      </c>
      <c r="H7" s="26">
        <v>7</v>
      </c>
      <c r="I7" s="26">
        <v>8</v>
      </c>
      <c r="J7" s="26">
        <v>9</v>
      </c>
      <c r="K7" s="26">
        <v>10</v>
      </c>
      <c r="L7" s="26">
        <v>11</v>
      </c>
      <c r="M7" s="26">
        <v>12</v>
      </c>
      <c r="N7" s="26">
        <v>13</v>
      </c>
      <c r="O7" s="26">
        <v>14</v>
      </c>
      <c r="P7" s="26">
        <v>15</v>
      </c>
      <c r="Q7" s="26">
        <v>16</v>
      </c>
      <c r="R7" s="26">
        <v>17</v>
      </c>
      <c r="S7" s="26">
        <v>18</v>
      </c>
      <c r="T7" s="26">
        <v>19</v>
      </c>
      <c r="U7" s="26">
        <v>20</v>
      </c>
      <c r="V7" s="26">
        <v>21</v>
      </c>
      <c r="W7" s="26">
        <v>22</v>
      </c>
      <c r="X7" s="26">
        <v>23</v>
      </c>
      <c r="Y7" s="26">
        <v>24</v>
      </c>
      <c r="Z7" s="26">
        <v>25</v>
      </c>
      <c r="AA7" s="26">
        <v>26</v>
      </c>
      <c r="AB7" s="26">
        <v>27</v>
      </c>
      <c r="AC7" s="26">
        <v>28</v>
      </c>
      <c r="AD7" s="26">
        <v>29</v>
      </c>
      <c r="AE7" s="26">
        <v>30</v>
      </c>
      <c r="AF7" s="26">
        <v>31</v>
      </c>
      <c r="AG7" s="26">
        <v>32</v>
      </c>
      <c r="AH7" s="26">
        <v>33</v>
      </c>
      <c r="AI7" s="26">
        <v>34</v>
      </c>
      <c r="AJ7" s="26">
        <v>35</v>
      </c>
      <c r="AK7" s="26">
        <v>36</v>
      </c>
      <c r="AL7" s="26">
        <v>37</v>
      </c>
      <c r="AM7" s="26">
        <v>38</v>
      </c>
      <c r="AN7" s="26">
        <v>39</v>
      </c>
      <c r="AO7" s="26">
        <v>40</v>
      </c>
      <c r="AP7" s="26">
        <v>41</v>
      </c>
      <c r="AQ7" s="26">
        <v>42</v>
      </c>
      <c r="AR7" s="26">
        <v>43</v>
      </c>
      <c r="AS7" s="26">
        <v>44</v>
      </c>
      <c r="AT7" s="26">
        <v>45</v>
      </c>
      <c r="AU7" s="26">
        <v>46</v>
      </c>
      <c r="AV7" s="26">
        <v>47</v>
      </c>
      <c r="AW7" s="26">
        <v>48</v>
      </c>
      <c r="AX7" s="26">
        <v>49</v>
      </c>
      <c r="AY7" s="26">
        <v>50</v>
      </c>
      <c r="AZ7" s="26">
        <v>51</v>
      </c>
      <c r="BA7" s="26">
        <v>52</v>
      </c>
      <c r="BB7" s="26">
        <v>53</v>
      </c>
      <c r="BC7" s="26">
        <v>54</v>
      </c>
      <c r="BD7" s="26">
        <v>55</v>
      </c>
      <c r="BE7" s="26">
        <v>56</v>
      </c>
      <c r="BF7" s="26">
        <v>57</v>
      </c>
      <c r="BG7" s="26">
        <v>58</v>
      </c>
      <c r="BH7" s="26">
        <v>59</v>
      </c>
      <c r="BI7" s="26">
        <v>60</v>
      </c>
      <c r="BJ7" s="26">
        <v>61</v>
      </c>
    </row>
    <row r="8" spans="1:62" s="6" customFormat="1" ht="43.5">
      <c r="B8" s="128" t="s">
        <v>828</v>
      </c>
      <c r="C8" s="26" t="s">
        <v>8</v>
      </c>
      <c r="D8" s="26" t="s">
        <v>9</v>
      </c>
      <c r="E8" s="26" t="s">
        <v>10</v>
      </c>
      <c r="F8" s="26" t="s">
        <v>11</v>
      </c>
      <c r="G8" s="26" t="s">
        <v>12</v>
      </c>
      <c r="H8" s="26" t="s">
        <v>13</v>
      </c>
      <c r="I8" s="26" t="s">
        <v>143</v>
      </c>
      <c r="J8" s="127" t="s">
        <v>829</v>
      </c>
      <c r="K8" s="26" t="s">
        <v>8</v>
      </c>
      <c r="L8" s="26" t="s">
        <v>9</v>
      </c>
      <c r="M8" s="26" t="s">
        <v>10</v>
      </c>
      <c r="N8" s="26" t="s">
        <v>11</v>
      </c>
      <c r="O8" s="26" t="s">
        <v>12</v>
      </c>
      <c r="P8" s="26" t="s">
        <v>13</v>
      </c>
      <c r="Q8" s="26" t="s">
        <v>143</v>
      </c>
      <c r="R8" s="26" t="s">
        <v>8</v>
      </c>
      <c r="S8" s="26" t="s">
        <v>9</v>
      </c>
      <c r="T8" s="26" t="s">
        <v>10</v>
      </c>
      <c r="U8" s="26" t="s">
        <v>11</v>
      </c>
      <c r="V8" s="26" t="s">
        <v>12</v>
      </c>
      <c r="W8" s="26" t="s">
        <v>13</v>
      </c>
      <c r="X8" s="26" t="s">
        <v>143</v>
      </c>
      <c r="Y8" s="26" t="s">
        <v>8</v>
      </c>
      <c r="Z8" s="26" t="s">
        <v>9</v>
      </c>
      <c r="AA8" s="26" t="s">
        <v>10</v>
      </c>
      <c r="AB8" s="26" t="s">
        <v>11</v>
      </c>
      <c r="AC8" s="26" t="s">
        <v>12</v>
      </c>
      <c r="AD8" s="26" t="s">
        <v>13</v>
      </c>
      <c r="AE8" s="26" t="s">
        <v>143</v>
      </c>
      <c r="AF8" s="26" t="s">
        <v>8</v>
      </c>
      <c r="AG8" s="26" t="s">
        <v>9</v>
      </c>
      <c r="AH8" s="26" t="s">
        <v>10</v>
      </c>
      <c r="AI8" s="26" t="s">
        <v>11</v>
      </c>
      <c r="AJ8" s="26" t="s">
        <v>12</v>
      </c>
      <c r="AK8" s="26" t="s">
        <v>13</v>
      </c>
      <c r="AL8" s="26" t="s">
        <v>143</v>
      </c>
      <c r="AM8" s="26" t="s">
        <v>8</v>
      </c>
      <c r="AN8" s="26" t="s">
        <v>9</v>
      </c>
      <c r="AO8" s="26" t="s">
        <v>10</v>
      </c>
      <c r="AP8" s="26" t="s">
        <v>11</v>
      </c>
      <c r="AQ8" s="26" t="s">
        <v>12</v>
      </c>
      <c r="AR8" s="26" t="s">
        <v>13</v>
      </c>
      <c r="AS8" s="26" t="s">
        <v>143</v>
      </c>
      <c r="AT8" s="26" t="s">
        <v>8</v>
      </c>
      <c r="AU8" s="26" t="s">
        <v>9</v>
      </c>
      <c r="AV8" s="26" t="s">
        <v>10</v>
      </c>
      <c r="AW8" s="26" t="s">
        <v>11</v>
      </c>
      <c r="AX8" s="26" t="s">
        <v>12</v>
      </c>
      <c r="AY8" s="26" t="s">
        <v>13</v>
      </c>
      <c r="AZ8" s="26" t="s">
        <v>143</v>
      </c>
      <c r="BA8" s="28" t="s">
        <v>830</v>
      </c>
      <c r="BB8" s="118" t="s">
        <v>322</v>
      </c>
      <c r="BC8" s="26" t="s">
        <v>8</v>
      </c>
      <c r="BD8" s="26" t="s">
        <v>9</v>
      </c>
      <c r="BE8" s="26" t="s">
        <v>10</v>
      </c>
      <c r="BF8" s="26" t="s">
        <v>11</v>
      </c>
      <c r="BG8" s="26" t="s">
        <v>12</v>
      </c>
      <c r="BH8" s="26" t="s">
        <v>13</v>
      </c>
      <c r="BI8" s="26" t="s">
        <v>143</v>
      </c>
      <c r="BJ8" s="127" t="s">
        <v>831</v>
      </c>
    </row>
    <row r="9" spans="1:62" s="31" customFormat="1">
      <c r="B9" s="224"/>
      <c r="C9" s="225"/>
      <c r="D9" s="225"/>
      <c r="E9" s="225"/>
      <c r="F9" s="225"/>
      <c r="G9" s="225"/>
      <c r="H9" s="225"/>
      <c r="I9" s="225"/>
      <c r="J9" s="23" t="s">
        <v>151</v>
      </c>
      <c r="K9" s="225"/>
      <c r="L9" s="226"/>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4"/>
      <c r="BB9" s="224"/>
      <c r="BC9" s="224"/>
      <c r="BD9" s="224"/>
      <c r="BE9" s="224"/>
      <c r="BF9" s="224"/>
      <c r="BG9" s="224"/>
      <c r="BH9" s="224"/>
      <c r="BI9" s="224"/>
      <c r="BJ9" s="224"/>
    </row>
    <row r="10" spans="1:62" s="31" customFormat="1">
      <c r="B10" s="50"/>
      <c r="C10" s="227"/>
      <c r="D10" s="227"/>
      <c r="E10" s="227"/>
      <c r="F10" s="227"/>
      <c r="G10" s="227"/>
      <c r="H10" s="227"/>
      <c r="I10" s="227"/>
      <c r="J10" s="23" t="s">
        <v>151</v>
      </c>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4"/>
      <c r="BB10" s="224"/>
      <c r="BC10" s="224"/>
      <c r="BD10" s="224"/>
      <c r="BE10" s="224"/>
      <c r="BF10" s="224"/>
      <c r="BG10" s="224"/>
      <c r="BH10" s="224"/>
      <c r="BI10" s="224"/>
      <c r="BJ10" s="224"/>
    </row>
    <row r="11" spans="1:62" s="31" customFormat="1">
      <c r="B11" s="50"/>
      <c r="C11" s="227"/>
      <c r="D11" s="227"/>
      <c r="E11" s="227"/>
      <c r="F11" s="227"/>
      <c r="G11" s="227"/>
      <c r="H11" s="227"/>
      <c r="I11" s="227"/>
      <c r="J11" s="23" t="s">
        <v>151</v>
      </c>
      <c r="K11" s="228"/>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4"/>
      <c r="BB11" s="224"/>
      <c r="BC11" s="224"/>
      <c r="BD11" s="224"/>
      <c r="BE11" s="224"/>
      <c r="BF11" s="224"/>
      <c r="BG11" s="224"/>
      <c r="BH11" s="224"/>
      <c r="BI11" s="224"/>
      <c r="BJ11" s="224"/>
    </row>
    <row r="12" spans="1:62" s="31" customFormat="1">
      <c r="B12" s="50"/>
      <c r="C12" s="227"/>
      <c r="D12" s="227"/>
      <c r="E12" s="227"/>
      <c r="F12" s="227"/>
      <c r="G12" s="227"/>
      <c r="H12" s="227"/>
      <c r="I12" s="227"/>
      <c r="J12" s="23" t="s">
        <v>151</v>
      </c>
      <c r="K12" s="228"/>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4"/>
      <c r="BB12" s="224"/>
      <c r="BC12" s="224"/>
      <c r="BD12" s="224"/>
      <c r="BE12" s="224"/>
      <c r="BF12" s="224"/>
      <c r="BG12" s="224"/>
      <c r="BH12" s="224"/>
      <c r="BI12" s="224"/>
      <c r="BJ12" s="224"/>
    </row>
    <row r="13" spans="1:62" s="31" customFormat="1">
      <c r="B13" s="50"/>
      <c r="C13" s="227"/>
      <c r="D13" s="227"/>
      <c r="E13" s="227"/>
      <c r="F13" s="227"/>
      <c r="G13" s="227"/>
      <c r="H13" s="227"/>
      <c r="I13" s="227"/>
      <c r="J13" s="23" t="s">
        <v>151</v>
      </c>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4"/>
      <c r="BB13" s="224"/>
      <c r="BC13" s="224"/>
      <c r="BD13" s="224"/>
      <c r="BE13" s="224"/>
      <c r="BF13" s="224"/>
      <c r="BG13" s="224"/>
      <c r="BH13" s="224"/>
      <c r="BI13" s="224"/>
      <c r="BJ13" s="224"/>
    </row>
    <row r="14" spans="1:62" s="31" customFormat="1">
      <c r="B14" s="50"/>
      <c r="C14" s="227"/>
      <c r="D14" s="227"/>
      <c r="E14" s="227"/>
      <c r="F14" s="227"/>
      <c r="G14" s="227"/>
      <c r="H14" s="227"/>
      <c r="I14" s="227"/>
      <c r="J14" s="23" t="s">
        <v>151</v>
      </c>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4"/>
      <c r="BB14" s="224"/>
      <c r="BC14" s="224"/>
      <c r="BD14" s="224"/>
      <c r="BE14" s="224"/>
      <c r="BF14" s="224"/>
      <c r="BG14" s="224"/>
      <c r="BH14" s="224"/>
      <c r="BI14" s="224"/>
      <c r="BJ14" s="224"/>
    </row>
    <row r="15" spans="1:62" s="31" customFormat="1">
      <c r="B15" s="50"/>
      <c r="C15" s="227"/>
      <c r="D15" s="227"/>
      <c r="E15" s="227"/>
      <c r="F15" s="227"/>
      <c r="G15" s="227"/>
      <c r="H15" s="227"/>
      <c r="I15" s="227"/>
      <c r="J15" s="23" t="s">
        <v>151</v>
      </c>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AZ15" s="225"/>
      <c r="BA15" s="224"/>
      <c r="BB15" s="224"/>
      <c r="BC15" s="224"/>
      <c r="BD15" s="224"/>
      <c r="BE15" s="224"/>
      <c r="BF15" s="224"/>
      <c r="BG15" s="224"/>
      <c r="BH15" s="224"/>
      <c r="BI15" s="224"/>
      <c r="BJ15" s="224"/>
    </row>
    <row r="16" spans="1:62" s="31" customFormat="1">
      <c r="B16" s="50"/>
      <c r="C16" s="227"/>
      <c r="D16" s="227"/>
      <c r="E16" s="227"/>
      <c r="F16" s="227"/>
      <c r="G16" s="227"/>
      <c r="H16" s="227"/>
      <c r="I16" s="227"/>
      <c r="J16" s="23" t="s">
        <v>151</v>
      </c>
      <c r="K16" s="225"/>
      <c r="L16" s="229"/>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4"/>
      <c r="BB16" s="224"/>
      <c r="BC16" s="224"/>
      <c r="BD16" s="224"/>
      <c r="BE16" s="224"/>
      <c r="BF16" s="224"/>
      <c r="BG16" s="224"/>
      <c r="BH16" s="224"/>
      <c r="BI16" s="224"/>
      <c r="BJ16" s="224"/>
    </row>
    <row r="17" spans="2:62" s="31" customFormat="1">
      <c r="B17" s="50"/>
      <c r="C17" s="227"/>
      <c r="D17" s="227"/>
      <c r="E17" s="227"/>
      <c r="F17" s="227"/>
      <c r="G17" s="227"/>
      <c r="H17" s="227"/>
      <c r="I17" s="227"/>
      <c r="J17" s="23" t="s">
        <v>151</v>
      </c>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4"/>
      <c r="BB17" s="224"/>
      <c r="BC17" s="224"/>
      <c r="BD17" s="224"/>
      <c r="BE17" s="224"/>
      <c r="BF17" s="224"/>
      <c r="BG17" s="224"/>
      <c r="BH17" s="224"/>
      <c r="BI17" s="224"/>
      <c r="BJ17" s="224"/>
    </row>
    <row r="18" spans="2:62" s="31" customFormat="1">
      <c r="B18" s="50"/>
      <c r="C18" s="227"/>
      <c r="D18" s="227"/>
      <c r="E18" s="227"/>
      <c r="F18" s="227"/>
      <c r="G18" s="227"/>
      <c r="H18" s="227"/>
      <c r="I18" s="227"/>
      <c r="J18" s="23" t="s">
        <v>151</v>
      </c>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4"/>
      <c r="BB18" s="224"/>
      <c r="BC18" s="224"/>
      <c r="BD18" s="224"/>
      <c r="BE18" s="224"/>
      <c r="BF18" s="224"/>
      <c r="BG18" s="224"/>
      <c r="BH18" s="224"/>
      <c r="BI18" s="224"/>
      <c r="BJ18" s="224"/>
    </row>
    <row r="19" spans="2:62" s="31" customFormat="1">
      <c r="B19" s="50"/>
      <c r="C19" s="227"/>
      <c r="D19" s="227"/>
      <c r="E19" s="227"/>
      <c r="F19" s="227"/>
      <c r="G19" s="227"/>
      <c r="H19" s="227"/>
      <c r="I19" s="227"/>
      <c r="J19" s="23" t="s">
        <v>151</v>
      </c>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4"/>
      <c r="BB19" s="224"/>
      <c r="BC19" s="224"/>
      <c r="BD19" s="224"/>
      <c r="BE19" s="224"/>
      <c r="BF19" s="224"/>
      <c r="BG19" s="224"/>
      <c r="BH19" s="224"/>
      <c r="BI19" s="224"/>
      <c r="BJ19" s="224"/>
    </row>
    <row r="20" spans="2:62" s="31" customFormat="1">
      <c r="B20" s="230"/>
      <c r="C20" s="231"/>
      <c r="D20" s="231"/>
      <c r="E20" s="231"/>
      <c r="F20" s="231"/>
      <c r="G20" s="231"/>
      <c r="H20" s="231"/>
      <c r="I20" s="231"/>
      <c r="J20" s="47"/>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row>
    <row r="21" spans="2:62" s="235" customFormat="1">
      <c r="B21" s="232" t="s">
        <v>144</v>
      </c>
      <c r="C21" s="233">
        <f>SUM(C9:C19)</f>
        <v>0</v>
      </c>
      <c r="D21" s="233">
        <f t="shared" ref="D21:AZ21" si="0">SUM(D9:D19)</f>
        <v>0</v>
      </c>
      <c r="E21" s="233">
        <f t="shared" si="0"/>
        <v>0</v>
      </c>
      <c r="F21" s="233">
        <f t="shared" si="0"/>
        <v>0</v>
      </c>
      <c r="G21" s="233">
        <f t="shared" si="0"/>
        <v>0</v>
      </c>
      <c r="H21" s="233">
        <f t="shared" si="0"/>
        <v>0</v>
      </c>
      <c r="I21" s="233">
        <f t="shared" si="0"/>
        <v>0</v>
      </c>
      <c r="J21" s="234"/>
      <c r="K21" s="233">
        <f t="shared" si="0"/>
        <v>0</v>
      </c>
      <c r="L21" s="233">
        <f t="shared" si="0"/>
        <v>0</v>
      </c>
      <c r="M21" s="233">
        <f t="shared" si="0"/>
        <v>0</v>
      </c>
      <c r="N21" s="233">
        <f t="shared" si="0"/>
        <v>0</v>
      </c>
      <c r="O21" s="233">
        <f t="shared" si="0"/>
        <v>0</v>
      </c>
      <c r="P21" s="233">
        <f t="shared" si="0"/>
        <v>0</v>
      </c>
      <c r="Q21" s="233">
        <f t="shared" si="0"/>
        <v>0</v>
      </c>
      <c r="R21" s="233">
        <f t="shared" si="0"/>
        <v>0</v>
      </c>
      <c r="S21" s="233">
        <f t="shared" si="0"/>
        <v>0</v>
      </c>
      <c r="T21" s="233">
        <f t="shared" si="0"/>
        <v>0</v>
      </c>
      <c r="U21" s="233">
        <f t="shared" si="0"/>
        <v>0</v>
      </c>
      <c r="V21" s="233">
        <f t="shared" si="0"/>
        <v>0</v>
      </c>
      <c r="W21" s="233">
        <f t="shared" si="0"/>
        <v>0</v>
      </c>
      <c r="X21" s="233">
        <f t="shared" si="0"/>
        <v>0</v>
      </c>
      <c r="Y21" s="233">
        <f t="shared" si="0"/>
        <v>0</v>
      </c>
      <c r="Z21" s="233">
        <f t="shared" si="0"/>
        <v>0</v>
      </c>
      <c r="AA21" s="233">
        <f t="shared" si="0"/>
        <v>0</v>
      </c>
      <c r="AB21" s="233">
        <f t="shared" si="0"/>
        <v>0</v>
      </c>
      <c r="AC21" s="233">
        <f t="shared" si="0"/>
        <v>0</v>
      </c>
      <c r="AD21" s="233">
        <f t="shared" si="0"/>
        <v>0</v>
      </c>
      <c r="AE21" s="233">
        <f t="shared" si="0"/>
        <v>0</v>
      </c>
      <c r="AF21" s="233">
        <f t="shared" si="0"/>
        <v>0</v>
      </c>
      <c r="AG21" s="233">
        <f t="shared" si="0"/>
        <v>0</v>
      </c>
      <c r="AH21" s="233">
        <f t="shared" si="0"/>
        <v>0</v>
      </c>
      <c r="AI21" s="233">
        <f t="shared" si="0"/>
        <v>0</v>
      </c>
      <c r="AJ21" s="233">
        <f t="shared" si="0"/>
        <v>0</v>
      </c>
      <c r="AK21" s="233">
        <f t="shared" si="0"/>
        <v>0</v>
      </c>
      <c r="AL21" s="233">
        <f t="shared" si="0"/>
        <v>0</v>
      </c>
      <c r="AM21" s="233">
        <f t="shared" si="0"/>
        <v>0</v>
      </c>
      <c r="AN21" s="233">
        <f t="shared" si="0"/>
        <v>0</v>
      </c>
      <c r="AO21" s="233">
        <f t="shared" si="0"/>
        <v>0</v>
      </c>
      <c r="AP21" s="233">
        <f t="shared" si="0"/>
        <v>0</v>
      </c>
      <c r="AQ21" s="233">
        <f t="shared" si="0"/>
        <v>0</v>
      </c>
      <c r="AR21" s="233">
        <f t="shared" si="0"/>
        <v>0</v>
      </c>
      <c r="AS21" s="233">
        <f t="shared" si="0"/>
        <v>0</v>
      </c>
      <c r="AT21" s="233">
        <f t="shared" si="0"/>
        <v>0</v>
      </c>
      <c r="AU21" s="233">
        <f t="shared" si="0"/>
        <v>0</v>
      </c>
      <c r="AV21" s="233">
        <f t="shared" si="0"/>
        <v>0</v>
      </c>
      <c r="AW21" s="233">
        <f t="shared" si="0"/>
        <v>0</v>
      </c>
      <c r="AX21" s="233">
        <f t="shared" si="0"/>
        <v>0</v>
      </c>
      <c r="AY21" s="233">
        <f t="shared" si="0"/>
        <v>0</v>
      </c>
      <c r="AZ21" s="233">
        <f t="shared" si="0"/>
        <v>0</v>
      </c>
      <c r="BA21" s="53"/>
      <c r="BB21" s="53"/>
      <c r="BC21" s="53"/>
      <c r="BD21" s="53"/>
      <c r="BE21" s="53"/>
      <c r="BF21" s="53"/>
      <c r="BG21" s="53"/>
      <c r="BH21" s="53"/>
      <c r="BI21" s="53"/>
      <c r="BJ21" s="53"/>
    </row>
    <row r="22" spans="2:62" s="11" customFormat="1">
      <c r="B22" s="20"/>
      <c r="C22" s="20"/>
      <c r="D22" s="20"/>
      <c r="E22" s="20"/>
      <c r="F22" s="20"/>
      <c r="G22" s="20"/>
      <c r="H22" s="20"/>
      <c r="I22" s="20"/>
      <c r="J22"/>
    </row>
    <row r="23" spans="2:62" s="11" customFormat="1">
      <c r="B23" s="20"/>
      <c r="C23" s="20"/>
      <c r="D23" s="20"/>
      <c r="E23" s="20"/>
      <c r="F23" s="20"/>
      <c r="G23" s="20"/>
      <c r="H23" s="20"/>
      <c r="I23" s="20"/>
      <c r="J23"/>
    </row>
    <row r="24" spans="2:62" s="11" customFormat="1">
      <c r="B24" s="20"/>
      <c r="C24" s="20"/>
      <c r="D24" s="20"/>
      <c r="E24" s="20"/>
      <c r="F24" s="20"/>
      <c r="G24" s="20"/>
      <c r="H24" s="20"/>
      <c r="I24" s="20"/>
      <c r="J24"/>
    </row>
    <row r="25" spans="2:62" s="14" customFormat="1">
      <c r="J25"/>
      <c r="K25" s="11"/>
    </row>
    <row r="26" spans="2:62" s="14" customFormat="1">
      <c r="J26"/>
      <c r="K26" s="11"/>
    </row>
    <row r="27" spans="2:62" s="14" customFormat="1">
      <c r="J27"/>
    </row>
    <row r="36" spans="10:25">
      <c r="R36" s="130"/>
      <c r="Y36" s="130"/>
    </row>
    <row r="39" spans="10:25">
      <c r="V39" s="6"/>
    </row>
    <row r="41" spans="10:25">
      <c r="J41" s="6"/>
    </row>
    <row r="42" spans="10:25">
      <c r="J42" s="20"/>
    </row>
    <row r="43" spans="10:25">
      <c r="J43" s="22"/>
    </row>
    <row r="44" spans="10:25">
      <c r="J44" s="22"/>
    </row>
  </sheetData>
  <mergeCells count="8">
    <mergeCell ref="C6:I6"/>
    <mergeCell ref="AF6:AL6"/>
    <mergeCell ref="AT6:AZ6"/>
    <mergeCell ref="BA6:BI6"/>
    <mergeCell ref="Y6:AE6"/>
    <mergeCell ref="AM6:AS6"/>
    <mergeCell ref="K6:Q6"/>
    <mergeCell ref="R6:X6"/>
  </mergeCells>
  <conditionalFormatting sqref="J9:J19">
    <cfRule type="containsText" dxfId="7" priority="1" operator="containsText" text="Select">
      <formula>NOT(ISERROR(SEARCH("Select",J9)))</formula>
    </cfRule>
  </conditionalFormatting>
  <conditionalFormatting sqref="K9:X20 K22:X24 K25:K26">
    <cfRule type="expression" dxfId="6" priority="4">
      <formula>$J9="Avoiding Future Costs Materialising"</formula>
    </cfRule>
  </conditionalFormatting>
  <conditionalFormatting sqref="Y9:AZ20 Y22:AZ24">
    <cfRule type="expression" dxfId="5" priority="2">
      <formula>$J9="Reducing Existing Costs"</formula>
    </cfRule>
  </conditionalFormatting>
  <dataValidations count="1">
    <dataValidation type="list" allowBlank="1" showInputMessage="1" showErrorMessage="1" sqref="J41:J44 L9 J20:J21" xr:uid="{FA11E287-F433-481A-A914-F7F7C34BF471}">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D3A65B9-610A-456F-BB45-C4697EBCB233}">
          <x14:formula1>
            <xm:f>'Dropdown options'!$D$13:$D$15</xm:f>
          </x14:formula1>
          <xm:sqref>J9:J19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0E19-6C79-4679-84AD-6F26C92623DF}">
  <dimension ref="A1:AC100"/>
  <sheetViews>
    <sheetView zoomScaleNormal="100" workbookViewId="0">
      <selection sqref="A1:XFD1048576"/>
    </sheetView>
  </sheetViews>
  <sheetFormatPr defaultColWidth="9" defaultRowHeight="15" customHeight="1"/>
  <cols>
    <col min="1" max="1" width="8.7109375" customWidth="1"/>
    <col min="2" max="2" width="17.7109375" customWidth="1"/>
    <col min="3" max="3" width="84.7109375" customWidth="1"/>
    <col min="4" max="4" width="66.28515625" customWidth="1"/>
    <col min="5" max="18" width="8.85546875" customWidth="1"/>
    <col min="19" max="19" width="11.28515625" customWidth="1"/>
  </cols>
  <sheetData>
    <row r="1" spans="2:19" ht="14.45">
      <c r="E1" s="63"/>
      <c r="F1" s="63"/>
    </row>
    <row r="2" spans="2:19" ht="26.1">
      <c r="B2" s="125" t="s">
        <v>0</v>
      </c>
      <c r="D2" s="15"/>
      <c r="E2" s="63"/>
      <c r="F2" s="63"/>
    </row>
    <row r="3" spans="2:19" ht="14.45">
      <c r="E3" s="63"/>
      <c r="F3" s="63"/>
    </row>
    <row r="4" spans="2:19" ht="26.1">
      <c r="B4" s="39" t="s">
        <v>832</v>
      </c>
    </row>
    <row r="5" spans="2:19" ht="14.1" customHeight="1">
      <c r="B5" s="39"/>
    </row>
    <row r="6" spans="2:19" ht="14.45">
      <c r="B6" s="3"/>
      <c r="C6" s="346" t="s">
        <v>833</v>
      </c>
      <c r="D6" s="346"/>
      <c r="E6" s="346"/>
      <c r="F6" s="346"/>
      <c r="G6" s="346"/>
      <c r="H6" s="346"/>
      <c r="I6" s="346"/>
      <c r="J6" s="346"/>
      <c r="K6" s="346"/>
      <c r="L6" s="346"/>
      <c r="M6" s="346"/>
      <c r="N6" s="346"/>
      <c r="O6" s="346"/>
      <c r="P6" s="346"/>
      <c r="Q6" s="346"/>
      <c r="R6" s="346"/>
      <c r="S6" s="346"/>
    </row>
    <row r="7" spans="2:19" ht="14.45">
      <c r="B7" s="3"/>
      <c r="C7" s="163" t="s">
        <v>3</v>
      </c>
      <c r="D7" s="253"/>
      <c r="E7" s="73">
        <v>1</v>
      </c>
      <c r="F7" s="73">
        <v>2</v>
      </c>
      <c r="G7" s="73">
        <v>3</v>
      </c>
      <c r="H7" s="73">
        <v>4</v>
      </c>
      <c r="I7" s="73">
        <v>5</v>
      </c>
      <c r="J7" s="73">
        <v>6</v>
      </c>
      <c r="K7" s="73">
        <v>7</v>
      </c>
      <c r="L7" s="73">
        <v>8</v>
      </c>
      <c r="M7" s="73">
        <v>9</v>
      </c>
      <c r="N7" s="73">
        <v>10</v>
      </c>
      <c r="O7" s="73">
        <v>11</v>
      </c>
      <c r="P7" s="73">
        <v>12</v>
      </c>
      <c r="Q7" s="73">
        <v>13</v>
      </c>
      <c r="R7" s="73">
        <v>14</v>
      </c>
      <c r="S7" s="73">
        <v>15</v>
      </c>
    </row>
    <row r="8" spans="2:19" ht="14.45">
      <c r="B8" s="3"/>
      <c r="C8" s="220"/>
      <c r="D8" s="221"/>
      <c r="E8" s="338" t="s">
        <v>834</v>
      </c>
      <c r="F8" s="291"/>
      <c r="G8" s="291"/>
      <c r="H8" s="291"/>
      <c r="I8" s="291"/>
      <c r="J8" s="291"/>
      <c r="K8" s="291"/>
      <c r="L8" s="291"/>
      <c r="M8" s="291"/>
      <c r="N8" s="291"/>
      <c r="O8" s="291"/>
      <c r="P8" s="291"/>
      <c r="Q8" s="291"/>
      <c r="R8" s="291"/>
      <c r="S8" s="342" t="s">
        <v>327</v>
      </c>
    </row>
    <row r="9" spans="2:19" ht="29.1">
      <c r="B9" s="219" t="s">
        <v>4</v>
      </c>
      <c r="C9" s="255" t="s">
        <v>835</v>
      </c>
      <c r="D9" s="255" t="s">
        <v>836</v>
      </c>
      <c r="E9" s="27" t="s">
        <v>837</v>
      </c>
      <c r="F9" s="27" t="s">
        <v>838</v>
      </c>
      <c r="G9" s="26" t="s">
        <v>839</v>
      </c>
      <c r="H9" s="26" t="s">
        <v>840</v>
      </c>
      <c r="I9" s="26" t="s">
        <v>9</v>
      </c>
      <c r="J9" s="26" t="s">
        <v>10</v>
      </c>
      <c r="K9" s="26" t="s">
        <v>11</v>
      </c>
      <c r="L9" s="26" t="s">
        <v>12</v>
      </c>
      <c r="M9" s="26" t="s">
        <v>13</v>
      </c>
      <c r="N9" s="26" t="s">
        <v>841</v>
      </c>
      <c r="O9" s="27" t="s">
        <v>842</v>
      </c>
      <c r="P9" s="27" t="s">
        <v>843</v>
      </c>
      <c r="Q9" s="27" t="s">
        <v>844</v>
      </c>
      <c r="R9" s="27" t="s">
        <v>144</v>
      </c>
      <c r="S9" s="342"/>
    </row>
    <row r="10" spans="2:19" s="2" customFormat="1" ht="16.5" customHeight="1">
      <c r="B10" s="67" t="s">
        <v>845</v>
      </c>
      <c r="C10" s="86" t="s">
        <v>846</v>
      </c>
      <c r="D10" s="87"/>
      <c r="E10" s="72"/>
      <c r="F10" s="236"/>
      <c r="G10" s="236"/>
      <c r="H10" s="236"/>
      <c r="I10" s="236"/>
      <c r="J10" s="236"/>
      <c r="K10" s="236"/>
      <c r="L10" s="236"/>
      <c r="M10" s="236"/>
      <c r="N10" s="236"/>
      <c r="O10" s="236"/>
      <c r="P10" s="236"/>
      <c r="Q10" s="236"/>
      <c r="R10" s="236"/>
      <c r="S10" s="237"/>
    </row>
    <row r="11" spans="2:19" s="2" customFormat="1" ht="16.5" customHeight="1">
      <c r="B11" s="153" t="s">
        <v>847</v>
      </c>
      <c r="C11" s="154" t="s">
        <v>848</v>
      </c>
      <c r="D11" s="88"/>
      <c r="E11" s="238"/>
      <c r="F11" s="56"/>
      <c r="G11" s="56"/>
      <c r="H11" s="56"/>
      <c r="I11" s="56"/>
      <c r="J11" s="56"/>
      <c r="K11" s="56"/>
      <c r="L11" s="56"/>
      <c r="M11" s="56"/>
      <c r="N11" s="60">
        <f>SUM(H11:M11)</f>
        <v>0</v>
      </c>
      <c r="O11" s="56"/>
      <c r="P11" s="56"/>
      <c r="Q11" s="56"/>
      <c r="R11" s="60">
        <f>SUM(N11:Q11)</f>
        <v>0</v>
      </c>
      <c r="S11" s="68"/>
    </row>
    <row r="12" spans="2:19" s="2" customFormat="1" ht="16.5" customHeight="1">
      <c r="B12" s="153" t="s">
        <v>849</v>
      </c>
      <c r="C12" s="154" t="s">
        <v>848</v>
      </c>
      <c r="D12" s="88"/>
      <c r="E12" s="238"/>
      <c r="F12" s="56"/>
      <c r="G12" s="56"/>
      <c r="H12" s="56"/>
      <c r="I12" s="56"/>
      <c r="J12" s="56"/>
      <c r="K12" s="56"/>
      <c r="L12" s="56"/>
      <c r="M12" s="56"/>
      <c r="N12" s="60">
        <f>SUM(H12:M12)</f>
        <v>0</v>
      </c>
      <c r="O12" s="56"/>
      <c r="P12" s="56"/>
      <c r="Q12" s="56"/>
      <c r="R12" s="60">
        <f>SUM(N12:Q12)</f>
        <v>0</v>
      </c>
      <c r="S12" s="68"/>
    </row>
    <row r="13" spans="2:19" s="2" customFormat="1" ht="16.5" customHeight="1">
      <c r="B13" s="67" t="s">
        <v>850</v>
      </c>
      <c r="C13" s="154" t="s">
        <v>851</v>
      </c>
      <c r="D13" s="89" t="s">
        <v>852</v>
      </c>
      <c r="E13" s="238"/>
      <c r="F13" s="56"/>
      <c r="G13" s="56"/>
      <c r="H13" s="56"/>
      <c r="I13" s="56"/>
      <c r="J13" s="56"/>
      <c r="K13" s="56"/>
      <c r="L13" s="56"/>
      <c r="M13" s="56"/>
      <c r="N13" s="60">
        <f t="shared" ref="N13:N21" si="0">SUM(H13:M13)</f>
        <v>0</v>
      </c>
      <c r="O13" s="56"/>
      <c r="P13" s="56"/>
      <c r="Q13" s="56"/>
      <c r="R13" s="60">
        <f t="shared" ref="R13:R21" si="1">SUM(N13:Q13)</f>
        <v>0</v>
      </c>
      <c r="S13" s="68"/>
    </row>
    <row r="14" spans="2:19" s="2" customFormat="1" ht="16.5" customHeight="1">
      <c r="B14" s="239" t="s">
        <v>853</v>
      </c>
      <c r="C14" s="154" t="s">
        <v>851</v>
      </c>
      <c r="D14" s="89" t="s">
        <v>854</v>
      </c>
      <c r="E14" s="238"/>
      <c r="F14" s="56"/>
      <c r="G14" s="56"/>
      <c r="H14" s="56"/>
      <c r="I14" s="56"/>
      <c r="J14" s="56"/>
      <c r="K14" s="56"/>
      <c r="L14" s="56"/>
      <c r="M14" s="56"/>
      <c r="N14" s="60">
        <f>SUM(H14:M14)</f>
        <v>0</v>
      </c>
      <c r="O14" s="56"/>
      <c r="P14" s="56"/>
      <c r="Q14" s="56"/>
      <c r="R14" s="60">
        <f t="shared" si="1"/>
        <v>0</v>
      </c>
      <c r="S14" s="68"/>
    </row>
    <row r="15" spans="2:19" s="2" customFormat="1" ht="16.5" customHeight="1">
      <c r="B15" s="239" t="s">
        <v>855</v>
      </c>
      <c r="C15" s="154" t="s">
        <v>851</v>
      </c>
      <c r="D15" s="89" t="s">
        <v>856</v>
      </c>
      <c r="E15" s="238"/>
      <c r="F15" s="56"/>
      <c r="G15" s="56"/>
      <c r="H15" s="56"/>
      <c r="I15" s="56"/>
      <c r="J15" s="56"/>
      <c r="K15" s="56"/>
      <c r="L15" s="56"/>
      <c r="M15" s="56"/>
      <c r="N15" s="60">
        <f>SUM(H15:M15)</f>
        <v>0</v>
      </c>
      <c r="O15" s="56"/>
      <c r="P15" s="56"/>
      <c r="Q15" s="56"/>
      <c r="R15" s="60">
        <f>SUM(N15:Q15)</f>
        <v>0</v>
      </c>
      <c r="S15" s="68"/>
    </row>
    <row r="16" spans="2:19" s="2" customFormat="1" ht="16.5" customHeight="1">
      <c r="B16" s="239" t="s">
        <v>857</v>
      </c>
      <c r="C16" s="154" t="s">
        <v>851</v>
      </c>
      <c r="D16" s="89" t="s">
        <v>858</v>
      </c>
      <c r="E16" s="238"/>
      <c r="F16" s="56"/>
      <c r="G16" s="56"/>
      <c r="H16" s="56"/>
      <c r="I16" s="56"/>
      <c r="J16" s="56"/>
      <c r="K16" s="56"/>
      <c r="L16" s="56"/>
      <c r="M16" s="56"/>
      <c r="N16" s="60">
        <f>SUM(H16:M16)</f>
        <v>0</v>
      </c>
      <c r="O16" s="56"/>
      <c r="P16" s="56"/>
      <c r="Q16" s="56"/>
      <c r="R16" s="60">
        <f>SUM(N16:Q16)</f>
        <v>0</v>
      </c>
      <c r="S16" s="68"/>
    </row>
    <row r="17" spans="2:19" s="2" customFormat="1" ht="16.5" customHeight="1">
      <c r="B17" s="67" t="s">
        <v>859</v>
      </c>
      <c r="C17" s="18" t="s">
        <v>860</v>
      </c>
      <c r="D17" s="90" t="s">
        <v>861</v>
      </c>
      <c r="E17" s="238"/>
      <c r="F17" s="56"/>
      <c r="G17" s="56"/>
      <c r="H17" s="56"/>
      <c r="I17" s="56"/>
      <c r="J17" s="56"/>
      <c r="K17" s="56"/>
      <c r="L17" s="56"/>
      <c r="M17" s="56"/>
      <c r="N17" s="60">
        <f t="shared" si="0"/>
        <v>0</v>
      </c>
      <c r="O17" s="56"/>
      <c r="P17" s="56"/>
      <c r="Q17" s="56"/>
      <c r="R17" s="60">
        <f t="shared" si="1"/>
        <v>0</v>
      </c>
      <c r="S17" s="68"/>
    </row>
    <row r="18" spans="2:19" s="2" customFormat="1" ht="16.5" customHeight="1">
      <c r="B18" s="67" t="s">
        <v>862</v>
      </c>
      <c r="C18" s="18" t="s">
        <v>860</v>
      </c>
      <c r="D18" s="90" t="s">
        <v>863</v>
      </c>
      <c r="E18" s="238"/>
      <c r="F18" s="56"/>
      <c r="G18" s="56"/>
      <c r="H18" s="56"/>
      <c r="I18" s="56"/>
      <c r="J18" s="56"/>
      <c r="K18" s="56"/>
      <c r="L18" s="56"/>
      <c r="M18" s="56"/>
      <c r="N18" s="60">
        <f t="shared" si="0"/>
        <v>0</v>
      </c>
      <c r="O18" s="56"/>
      <c r="P18" s="56"/>
      <c r="Q18" s="56"/>
      <c r="R18" s="60">
        <f t="shared" si="1"/>
        <v>0</v>
      </c>
      <c r="S18" s="68"/>
    </row>
    <row r="19" spans="2:19" s="2" customFormat="1" ht="16.5" customHeight="1">
      <c r="B19" s="67" t="s">
        <v>864</v>
      </c>
      <c r="C19" s="18" t="s">
        <v>865</v>
      </c>
      <c r="D19" s="68"/>
      <c r="E19" s="238"/>
      <c r="F19" s="56"/>
      <c r="G19" s="56"/>
      <c r="H19" s="56"/>
      <c r="I19" s="56"/>
      <c r="J19" s="56"/>
      <c r="K19" s="56"/>
      <c r="L19" s="56"/>
      <c r="M19" s="56"/>
      <c r="N19" s="60">
        <f t="shared" si="0"/>
        <v>0</v>
      </c>
      <c r="O19" s="56"/>
      <c r="P19" s="56"/>
      <c r="Q19" s="56"/>
      <c r="R19" s="60">
        <f t="shared" si="1"/>
        <v>0</v>
      </c>
      <c r="S19" s="68"/>
    </row>
    <row r="20" spans="2:19" s="2" customFormat="1" ht="16.5" customHeight="1">
      <c r="B20" s="67" t="s">
        <v>866</v>
      </c>
      <c r="C20" s="18" t="s">
        <v>867</v>
      </c>
      <c r="D20" s="68"/>
      <c r="E20" s="238"/>
      <c r="F20" s="56"/>
      <c r="G20" s="56"/>
      <c r="H20" s="56"/>
      <c r="I20" s="56"/>
      <c r="J20" s="56"/>
      <c r="K20" s="56"/>
      <c r="L20" s="56"/>
      <c r="M20" s="56"/>
      <c r="N20" s="60">
        <f t="shared" si="0"/>
        <v>0</v>
      </c>
      <c r="O20" s="56"/>
      <c r="P20" s="56"/>
      <c r="Q20" s="56"/>
      <c r="R20" s="60">
        <f t="shared" si="1"/>
        <v>0</v>
      </c>
      <c r="S20" s="68"/>
    </row>
    <row r="21" spans="2:19" s="2" customFormat="1" ht="16.5" customHeight="1">
      <c r="B21" s="67" t="s">
        <v>868</v>
      </c>
      <c r="C21" s="18" t="s">
        <v>869</v>
      </c>
      <c r="D21" s="68"/>
      <c r="E21" s="238"/>
      <c r="F21" s="56"/>
      <c r="G21" s="56"/>
      <c r="H21" s="56"/>
      <c r="I21" s="56"/>
      <c r="J21" s="56"/>
      <c r="K21" s="56"/>
      <c r="L21" s="56"/>
      <c r="M21" s="56"/>
      <c r="N21" s="60">
        <f t="shared" si="0"/>
        <v>0</v>
      </c>
      <c r="O21" s="56"/>
      <c r="P21" s="56"/>
      <c r="Q21" s="56"/>
      <c r="R21" s="60">
        <f t="shared" si="1"/>
        <v>0</v>
      </c>
      <c r="S21" s="68"/>
    </row>
    <row r="22" spans="2:19" s="2" customFormat="1" ht="16.5" customHeight="1">
      <c r="B22" s="67" t="s">
        <v>870</v>
      </c>
      <c r="C22" s="91" t="s">
        <v>871</v>
      </c>
      <c r="D22" s="240"/>
      <c r="E22" s="157">
        <f>SUM(E11:E21)</f>
        <v>0</v>
      </c>
      <c r="F22" s="157">
        <f>SUM(F11:F21)</f>
        <v>0</v>
      </c>
      <c r="G22" s="157">
        <f t="shared" ref="G22:R22" si="2">SUM(G11:G21)</f>
        <v>0</v>
      </c>
      <c r="H22" s="157">
        <f t="shared" si="2"/>
        <v>0</v>
      </c>
      <c r="I22" s="157">
        <f t="shared" si="2"/>
        <v>0</v>
      </c>
      <c r="J22" s="157">
        <f t="shared" si="2"/>
        <v>0</v>
      </c>
      <c r="K22" s="157">
        <f t="shared" si="2"/>
        <v>0</v>
      </c>
      <c r="L22" s="157">
        <f t="shared" si="2"/>
        <v>0</v>
      </c>
      <c r="M22" s="157">
        <f t="shared" si="2"/>
        <v>0</v>
      </c>
      <c r="N22" s="157">
        <f t="shared" si="2"/>
        <v>0</v>
      </c>
      <c r="O22" s="157">
        <f t="shared" si="2"/>
        <v>0</v>
      </c>
      <c r="P22" s="157">
        <f t="shared" si="2"/>
        <v>0</v>
      </c>
      <c r="Q22" s="157">
        <f t="shared" si="2"/>
        <v>0</v>
      </c>
      <c r="R22" s="157">
        <f t="shared" si="2"/>
        <v>0</v>
      </c>
      <c r="S22" s="240"/>
    </row>
    <row r="23" spans="2:19" s="2" customFormat="1" ht="16.5" customHeight="1">
      <c r="B23" s="67" t="s">
        <v>872</v>
      </c>
      <c r="C23" s="92" t="s">
        <v>873</v>
      </c>
      <c r="D23" s="68"/>
      <c r="E23" s="60">
        <f>$E$10+E22</f>
        <v>0</v>
      </c>
      <c r="F23" s="60">
        <f>E23+F22</f>
        <v>0</v>
      </c>
      <c r="G23" s="60">
        <f t="shared" ref="G23:M23" si="3">F23+G22</f>
        <v>0</v>
      </c>
      <c r="H23" s="60">
        <f t="shared" si="3"/>
        <v>0</v>
      </c>
      <c r="I23" s="60">
        <f t="shared" si="3"/>
        <v>0</v>
      </c>
      <c r="J23" s="60">
        <f t="shared" si="3"/>
        <v>0</v>
      </c>
      <c r="K23" s="60">
        <f t="shared" si="3"/>
        <v>0</v>
      </c>
      <c r="L23" s="60">
        <f t="shared" si="3"/>
        <v>0</v>
      </c>
      <c r="M23" s="60">
        <f t="shared" si="3"/>
        <v>0</v>
      </c>
      <c r="N23" s="60">
        <f>SUM(H23:M23)</f>
        <v>0</v>
      </c>
      <c r="O23" s="60">
        <f>M23+O22</f>
        <v>0</v>
      </c>
      <c r="P23" s="60">
        <f>O23+P22</f>
        <v>0</v>
      </c>
      <c r="Q23" s="60">
        <f>P23+Q22</f>
        <v>0</v>
      </c>
      <c r="R23" s="60">
        <f>SUM(N23:Q23)</f>
        <v>0</v>
      </c>
      <c r="S23" s="68"/>
    </row>
    <row r="24" spans="2:19" s="2" customFormat="1" ht="16.5" customHeight="1">
      <c r="B24" s="67" t="s">
        <v>874</v>
      </c>
      <c r="C24" s="38" t="s">
        <v>875</v>
      </c>
      <c r="D24" s="68"/>
      <c r="E24" s="56"/>
      <c r="F24" s="56"/>
      <c r="G24" s="56"/>
      <c r="H24" s="56"/>
      <c r="I24" s="56"/>
      <c r="J24" s="56"/>
      <c r="K24" s="56"/>
      <c r="L24" s="56"/>
      <c r="M24" s="56"/>
      <c r="N24" s="60">
        <f t="shared" ref="N24:N25" si="4">SUM(H24:M24)</f>
        <v>0</v>
      </c>
      <c r="O24" s="56"/>
      <c r="P24" s="56"/>
      <c r="Q24" s="56"/>
      <c r="R24" s="60">
        <f t="shared" ref="R24:R25" si="5">SUM(N24:Q24)</f>
        <v>0</v>
      </c>
      <c r="S24" s="68"/>
    </row>
    <row r="25" spans="2:19" s="2" customFormat="1" ht="16.5" customHeight="1">
      <c r="B25" s="67" t="s">
        <v>876</v>
      </c>
      <c r="C25" s="93" t="s">
        <v>877</v>
      </c>
      <c r="D25" s="237"/>
      <c r="E25" s="72"/>
      <c r="F25" s="72"/>
      <c r="G25" s="72"/>
      <c r="H25" s="72"/>
      <c r="I25" s="72"/>
      <c r="J25" s="72"/>
      <c r="K25" s="72"/>
      <c r="L25" s="72"/>
      <c r="M25" s="72"/>
      <c r="N25" s="158">
        <f t="shared" si="4"/>
        <v>0</v>
      </c>
      <c r="O25" s="72"/>
      <c r="P25" s="72"/>
      <c r="Q25" s="72"/>
      <c r="R25" s="158">
        <f t="shared" si="5"/>
        <v>0</v>
      </c>
      <c r="S25" s="237"/>
    </row>
    <row r="26" spans="2:19" ht="14.45"/>
    <row r="27" spans="2:19" ht="14.45"/>
    <row r="28" spans="2:19" ht="14.45"/>
    <row r="29" spans="2:19" s="3" customFormat="1" ht="14.45">
      <c r="C29" s="346" t="s">
        <v>878</v>
      </c>
      <c r="D29" s="346"/>
      <c r="E29" s="346"/>
      <c r="F29" s="346"/>
      <c r="G29" s="346"/>
      <c r="H29" s="346"/>
      <c r="I29" s="346"/>
      <c r="J29" s="346"/>
      <c r="K29" s="346"/>
      <c r="L29" s="346"/>
      <c r="M29" s="346"/>
      <c r="N29" s="346"/>
      <c r="O29" s="346"/>
      <c r="P29" s="346"/>
      <c r="Q29" s="346"/>
      <c r="R29" s="346"/>
      <c r="S29" s="346"/>
    </row>
    <row r="30" spans="2:19" s="3" customFormat="1" ht="14.45">
      <c r="C30" s="163" t="s">
        <v>3</v>
      </c>
      <c r="D30" s="253"/>
      <c r="E30" s="73">
        <v>1</v>
      </c>
      <c r="F30" s="73">
        <v>2</v>
      </c>
      <c r="G30" s="73">
        <v>3</v>
      </c>
      <c r="H30" s="73">
        <v>4</v>
      </c>
      <c r="I30" s="73">
        <v>5</v>
      </c>
      <c r="J30" s="73">
        <v>6</v>
      </c>
      <c r="K30" s="73">
        <v>7</v>
      </c>
      <c r="L30" s="73">
        <v>8</v>
      </c>
      <c r="M30" s="73">
        <v>9</v>
      </c>
      <c r="N30" s="73">
        <v>10</v>
      </c>
      <c r="O30" s="73">
        <v>11</v>
      </c>
      <c r="P30" s="73">
        <v>12</v>
      </c>
      <c r="Q30" s="73">
        <v>13</v>
      </c>
      <c r="R30" s="73">
        <v>14</v>
      </c>
      <c r="S30" s="73">
        <v>15</v>
      </c>
    </row>
    <row r="31" spans="2:19" s="3" customFormat="1" ht="16.5" customHeight="1">
      <c r="B31" s="24"/>
      <c r="C31" s="247"/>
      <c r="D31" s="248"/>
      <c r="E31" s="337" t="s">
        <v>834</v>
      </c>
      <c r="F31" s="337"/>
      <c r="G31" s="337"/>
      <c r="H31" s="337"/>
      <c r="I31" s="337"/>
      <c r="J31" s="337"/>
      <c r="K31" s="337"/>
      <c r="L31" s="337"/>
      <c r="M31" s="337"/>
      <c r="N31" s="337"/>
      <c r="O31" s="337"/>
      <c r="P31" s="337"/>
      <c r="Q31" s="337"/>
      <c r="R31" s="338"/>
      <c r="S31" s="343" t="s">
        <v>327</v>
      </c>
    </row>
    <row r="32" spans="2:19" s="3" customFormat="1" ht="29.1">
      <c r="B32" s="62" t="s">
        <v>4</v>
      </c>
      <c r="C32" s="254" t="s">
        <v>879</v>
      </c>
      <c r="D32" s="254" t="s">
        <v>836</v>
      </c>
      <c r="E32" s="217" t="s">
        <v>837</v>
      </c>
      <c r="F32" s="85" t="s">
        <v>838</v>
      </c>
      <c r="G32" s="84" t="s">
        <v>839</v>
      </c>
      <c r="H32" s="84" t="s">
        <v>840</v>
      </c>
      <c r="I32" s="84" t="s">
        <v>9</v>
      </c>
      <c r="J32" s="84" t="s">
        <v>10</v>
      </c>
      <c r="K32" s="84" t="s">
        <v>11</v>
      </c>
      <c r="L32" s="84" t="s">
        <v>12</v>
      </c>
      <c r="M32" s="84" t="s">
        <v>13</v>
      </c>
      <c r="N32" s="84" t="s">
        <v>841</v>
      </c>
      <c r="O32" s="85" t="s">
        <v>842</v>
      </c>
      <c r="P32" s="85" t="s">
        <v>843</v>
      </c>
      <c r="Q32" s="85" t="s">
        <v>844</v>
      </c>
      <c r="R32" s="85" t="s">
        <v>144</v>
      </c>
      <c r="S32" s="344"/>
    </row>
    <row r="33" spans="2:19" s="2" customFormat="1" ht="14.45">
      <c r="B33" s="67" t="s">
        <v>880</v>
      </c>
      <c r="C33" s="23" t="s">
        <v>881</v>
      </c>
      <c r="D33" s="66"/>
      <c r="E33" s="56"/>
      <c r="F33" s="238"/>
      <c r="G33" s="238"/>
      <c r="H33" s="238"/>
      <c r="I33" s="238"/>
      <c r="J33" s="238"/>
      <c r="K33" s="238"/>
      <c r="L33" s="238"/>
      <c r="M33" s="238"/>
      <c r="N33" s="238"/>
      <c r="O33" s="238"/>
      <c r="P33" s="238"/>
      <c r="Q33" s="238"/>
      <c r="R33" s="238"/>
      <c r="S33" s="68"/>
    </row>
    <row r="34" spans="2:19" s="2" customFormat="1" ht="14.45">
      <c r="B34" s="67" t="s">
        <v>882</v>
      </c>
      <c r="C34" s="23" t="s">
        <v>883</v>
      </c>
      <c r="D34" s="89" t="s">
        <v>852</v>
      </c>
      <c r="E34" s="238"/>
      <c r="F34" s="56"/>
      <c r="G34" s="56"/>
      <c r="H34" s="56"/>
      <c r="I34" s="56"/>
      <c r="J34" s="56"/>
      <c r="K34" s="56"/>
      <c r="L34" s="56"/>
      <c r="M34" s="56"/>
      <c r="N34" s="60">
        <f t="shared" ref="N34:N39" si="6">SUM(H34:M34)</f>
        <v>0</v>
      </c>
      <c r="O34" s="56"/>
      <c r="P34" s="56"/>
      <c r="Q34" s="56"/>
      <c r="R34" s="60">
        <f t="shared" ref="R34:R39" si="7">SUM(N34:Q34)</f>
        <v>0</v>
      </c>
      <c r="S34" s="68"/>
    </row>
    <row r="35" spans="2:19" s="2" customFormat="1" ht="14.45">
      <c r="B35" s="67" t="s">
        <v>884</v>
      </c>
      <c r="C35" s="23" t="s">
        <v>883</v>
      </c>
      <c r="D35" s="89" t="s">
        <v>854</v>
      </c>
      <c r="E35" s="238"/>
      <c r="F35" s="56"/>
      <c r="G35" s="56"/>
      <c r="H35" s="56"/>
      <c r="I35" s="56"/>
      <c r="J35" s="56"/>
      <c r="K35" s="56"/>
      <c r="L35" s="56"/>
      <c r="M35" s="56"/>
      <c r="N35" s="60">
        <f t="shared" si="6"/>
        <v>0</v>
      </c>
      <c r="O35" s="56"/>
      <c r="P35" s="56"/>
      <c r="Q35" s="56"/>
      <c r="R35" s="60">
        <f t="shared" si="7"/>
        <v>0</v>
      </c>
      <c r="S35" s="68"/>
    </row>
    <row r="36" spans="2:19" s="2" customFormat="1" ht="14.45">
      <c r="B36" s="67" t="s">
        <v>885</v>
      </c>
      <c r="C36" s="23" t="s">
        <v>883</v>
      </c>
      <c r="D36" s="89" t="s">
        <v>856</v>
      </c>
      <c r="E36" s="238"/>
      <c r="F36" s="56"/>
      <c r="G36" s="56"/>
      <c r="H36" s="56"/>
      <c r="I36" s="56"/>
      <c r="J36" s="56"/>
      <c r="K36" s="56"/>
      <c r="L36" s="56"/>
      <c r="M36" s="56"/>
      <c r="N36" s="60">
        <f t="shared" si="6"/>
        <v>0</v>
      </c>
      <c r="O36" s="56"/>
      <c r="P36" s="56"/>
      <c r="Q36" s="56"/>
      <c r="R36" s="60">
        <f t="shared" si="7"/>
        <v>0</v>
      </c>
      <c r="S36" s="68"/>
    </row>
    <row r="37" spans="2:19" s="2" customFormat="1" ht="14.45">
      <c r="B37" s="67" t="s">
        <v>886</v>
      </c>
      <c r="C37" s="23" t="s">
        <v>883</v>
      </c>
      <c r="D37" s="89" t="s">
        <v>858</v>
      </c>
      <c r="E37" s="238"/>
      <c r="F37" s="56"/>
      <c r="G37" s="56"/>
      <c r="H37" s="56"/>
      <c r="I37" s="56"/>
      <c r="J37" s="56"/>
      <c r="K37" s="56"/>
      <c r="L37" s="56"/>
      <c r="M37" s="56"/>
      <c r="N37" s="60">
        <f t="shared" si="6"/>
        <v>0</v>
      </c>
      <c r="O37" s="56"/>
      <c r="P37" s="56"/>
      <c r="Q37" s="56"/>
      <c r="R37" s="60">
        <f t="shared" si="7"/>
        <v>0</v>
      </c>
      <c r="S37" s="68"/>
    </row>
    <row r="38" spans="2:19" s="2" customFormat="1" ht="14.45">
      <c r="B38" s="67" t="s">
        <v>887</v>
      </c>
      <c r="C38" s="23" t="s">
        <v>888</v>
      </c>
      <c r="D38" s="68"/>
      <c r="E38" s="238"/>
      <c r="F38" s="68"/>
      <c r="G38" s="68"/>
      <c r="H38" s="68"/>
      <c r="I38" s="68"/>
      <c r="J38" s="68"/>
      <c r="K38" s="68"/>
      <c r="L38" s="68"/>
      <c r="M38" s="68"/>
      <c r="N38" s="60">
        <f t="shared" si="6"/>
        <v>0</v>
      </c>
      <c r="O38" s="68"/>
      <c r="P38" s="68"/>
      <c r="Q38" s="68"/>
      <c r="R38" s="60">
        <f t="shared" si="7"/>
        <v>0</v>
      </c>
      <c r="S38" s="68"/>
    </row>
    <row r="39" spans="2:19" s="2" customFormat="1" ht="14.45">
      <c r="B39" s="67" t="s">
        <v>889</v>
      </c>
      <c r="C39" s="23" t="s">
        <v>890</v>
      </c>
      <c r="D39" s="68"/>
      <c r="E39" s="60">
        <f>SUM(E34:E38)</f>
        <v>0</v>
      </c>
      <c r="F39" s="60">
        <f>SUM(F34:F38)</f>
        <v>0</v>
      </c>
      <c r="G39" s="60">
        <f t="shared" ref="G39:M39" si="8">SUM(G34:G38)</f>
        <v>0</v>
      </c>
      <c r="H39" s="60">
        <f t="shared" si="8"/>
        <v>0</v>
      </c>
      <c r="I39" s="60">
        <f t="shared" si="8"/>
        <v>0</v>
      </c>
      <c r="J39" s="60">
        <f t="shared" si="8"/>
        <v>0</v>
      </c>
      <c r="K39" s="60">
        <f t="shared" si="8"/>
        <v>0</v>
      </c>
      <c r="L39" s="60">
        <f t="shared" si="8"/>
        <v>0</v>
      </c>
      <c r="M39" s="60">
        <f t="shared" si="8"/>
        <v>0</v>
      </c>
      <c r="N39" s="60">
        <f t="shared" si="6"/>
        <v>0</v>
      </c>
      <c r="O39" s="60">
        <f t="shared" ref="O39" si="9">SUM(O34:O38)</f>
        <v>0</v>
      </c>
      <c r="P39" s="60">
        <f t="shared" ref="P39" si="10">SUM(P34:P38)</f>
        <v>0</v>
      </c>
      <c r="Q39" s="60">
        <f t="shared" ref="Q39" si="11">SUM(Q34:Q38)</f>
        <v>0</v>
      </c>
      <c r="R39" s="60">
        <f t="shared" si="7"/>
        <v>0</v>
      </c>
      <c r="S39" s="68"/>
    </row>
    <row r="40" spans="2:19" s="2" customFormat="1" ht="14.45">
      <c r="B40" s="67" t="s">
        <v>891</v>
      </c>
      <c r="C40" s="23" t="s">
        <v>892</v>
      </c>
      <c r="D40" s="68"/>
      <c r="E40" s="60">
        <f>E33+E39</f>
        <v>0</v>
      </c>
      <c r="F40" s="60">
        <f t="shared" ref="F40:R40" si="12">E40+F39</f>
        <v>0</v>
      </c>
      <c r="G40" s="60">
        <f t="shared" si="12"/>
        <v>0</v>
      </c>
      <c r="H40" s="60">
        <f t="shared" si="12"/>
        <v>0</v>
      </c>
      <c r="I40" s="60">
        <f t="shared" si="12"/>
        <v>0</v>
      </c>
      <c r="J40" s="60">
        <f t="shared" si="12"/>
        <v>0</v>
      </c>
      <c r="K40" s="60">
        <f t="shared" si="12"/>
        <v>0</v>
      </c>
      <c r="L40" s="60">
        <f t="shared" si="12"/>
        <v>0</v>
      </c>
      <c r="M40" s="60">
        <f t="shared" si="12"/>
        <v>0</v>
      </c>
      <c r="N40" s="60">
        <f t="shared" si="12"/>
        <v>0</v>
      </c>
      <c r="O40" s="60">
        <f t="shared" si="12"/>
        <v>0</v>
      </c>
      <c r="P40" s="60">
        <f t="shared" si="12"/>
        <v>0</v>
      </c>
      <c r="Q40" s="60">
        <f t="shared" si="12"/>
        <v>0</v>
      </c>
      <c r="R40" s="60">
        <f t="shared" si="12"/>
        <v>0</v>
      </c>
      <c r="S40" s="68"/>
    </row>
    <row r="41" spans="2:19" ht="14.45"/>
    <row r="42" spans="2:19" ht="14.45"/>
    <row r="43" spans="2:19" ht="14.45"/>
    <row r="44" spans="2:19" s="3" customFormat="1" ht="14.45">
      <c r="C44" s="346" t="s">
        <v>893</v>
      </c>
      <c r="D44" s="346"/>
      <c r="E44" s="346"/>
      <c r="F44" s="346"/>
      <c r="G44" s="346"/>
      <c r="H44" s="346"/>
      <c r="I44" s="346"/>
      <c r="J44" s="346"/>
      <c r="K44" s="346"/>
      <c r="L44" s="346"/>
      <c r="M44" s="346"/>
      <c r="N44" s="346"/>
      <c r="O44" s="346"/>
      <c r="P44" s="346"/>
      <c r="Q44" s="346"/>
      <c r="R44" s="346"/>
      <c r="S44" s="346"/>
    </row>
    <row r="45" spans="2:19" s="3" customFormat="1" ht="14.45">
      <c r="C45" s="251" t="s">
        <v>3</v>
      </c>
      <c r="D45" s="252"/>
      <c r="E45" s="73">
        <v>1</v>
      </c>
      <c r="F45" s="73">
        <v>2</v>
      </c>
      <c r="G45" s="73">
        <v>3</v>
      </c>
      <c r="H45" s="73">
        <v>4</v>
      </c>
      <c r="I45" s="73">
        <v>5</v>
      </c>
      <c r="J45" s="73">
        <v>6</v>
      </c>
      <c r="K45" s="73">
        <v>7</v>
      </c>
      <c r="L45" s="73">
        <v>8</v>
      </c>
      <c r="M45" s="73">
        <v>9</v>
      </c>
      <c r="N45" s="73">
        <v>10</v>
      </c>
      <c r="O45" s="73">
        <v>11</v>
      </c>
      <c r="P45" s="73">
        <v>12</v>
      </c>
      <c r="Q45" s="73">
        <v>13</v>
      </c>
      <c r="R45" s="73">
        <v>14</v>
      </c>
      <c r="S45" s="73">
        <v>15</v>
      </c>
    </row>
    <row r="46" spans="2:19" s="3" customFormat="1" ht="14.45">
      <c r="B46" s="24"/>
      <c r="C46" s="247"/>
      <c r="D46" s="248"/>
      <c r="E46" s="291" t="s">
        <v>894</v>
      </c>
      <c r="F46" s="291"/>
      <c r="G46" s="291"/>
      <c r="H46" s="291"/>
      <c r="I46" s="291"/>
      <c r="J46" s="291"/>
      <c r="K46" s="291"/>
      <c r="L46" s="291"/>
      <c r="M46" s="291"/>
      <c r="N46" s="291"/>
      <c r="O46" s="291"/>
      <c r="P46" s="291"/>
      <c r="Q46" s="291"/>
      <c r="R46" s="291"/>
      <c r="S46" s="342" t="s">
        <v>327</v>
      </c>
    </row>
    <row r="47" spans="2:19" s="3" customFormat="1" ht="29.1">
      <c r="B47" s="28" t="s">
        <v>4</v>
      </c>
      <c r="C47" s="76" t="s">
        <v>895</v>
      </c>
      <c r="D47" s="163" t="s">
        <v>836</v>
      </c>
      <c r="E47" s="27" t="s">
        <v>837</v>
      </c>
      <c r="F47" s="27" t="s">
        <v>838</v>
      </c>
      <c r="G47" s="26" t="s">
        <v>839</v>
      </c>
      <c r="H47" s="26" t="s">
        <v>840</v>
      </c>
      <c r="I47" s="26" t="s">
        <v>9</v>
      </c>
      <c r="J47" s="26" t="s">
        <v>10</v>
      </c>
      <c r="K47" s="26" t="s">
        <v>11</v>
      </c>
      <c r="L47" s="26" t="s">
        <v>12</v>
      </c>
      <c r="M47" s="26" t="s">
        <v>13</v>
      </c>
      <c r="N47" s="26" t="s">
        <v>841</v>
      </c>
      <c r="O47" s="27" t="s">
        <v>842</v>
      </c>
      <c r="P47" s="27" t="s">
        <v>843</v>
      </c>
      <c r="Q47" s="27" t="s">
        <v>844</v>
      </c>
      <c r="R47" s="27" t="s">
        <v>144</v>
      </c>
      <c r="S47" s="342"/>
    </row>
    <row r="48" spans="2:19" s="2" customFormat="1" ht="16.5" customHeight="1">
      <c r="B48" s="241" t="s">
        <v>896</v>
      </c>
      <c r="C48" s="23" t="s">
        <v>897</v>
      </c>
      <c r="D48" s="88"/>
      <c r="E48" s="60">
        <f t="shared" ref="E48:M48" si="13">E40</f>
        <v>0</v>
      </c>
      <c r="F48" s="60">
        <f t="shared" si="13"/>
        <v>0</v>
      </c>
      <c r="G48" s="60">
        <f t="shared" si="13"/>
        <v>0</v>
      </c>
      <c r="H48" s="60">
        <f t="shared" si="13"/>
        <v>0</v>
      </c>
      <c r="I48" s="60">
        <f t="shared" si="13"/>
        <v>0</v>
      </c>
      <c r="J48" s="60">
        <f t="shared" si="13"/>
        <v>0</v>
      </c>
      <c r="K48" s="60">
        <f t="shared" si="13"/>
        <v>0</v>
      </c>
      <c r="L48" s="60">
        <f t="shared" si="13"/>
        <v>0</v>
      </c>
      <c r="M48" s="60">
        <f t="shared" si="13"/>
        <v>0</v>
      </c>
      <c r="N48" s="60">
        <f>SUM(H48:M48)</f>
        <v>0</v>
      </c>
      <c r="O48" s="60">
        <f>O40</f>
        <v>0</v>
      </c>
      <c r="P48" s="60">
        <f>P40</f>
        <v>0</v>
      </c>
      <c r="Q48" s="60">
        <f>Q40</f>
        <v>0</v>
      </c>
      <c r="R48" s="60">
        <f>SUM(N48:Q48)</f>
        <v>0</v>
      </c>
      <c r="S48" s="68"/>
    </row>
    <row r="49" spans="2:19" s="2" customFormat="1" ht="16.5" customHeight="1">
      <c r="B49" s="241" t="s">
        <v>898</v>
      </c>
      <c r="C49" s="23" t="s">
        <v>899</v>
      </c>
      <c r="D49" s="88"/>
      <c r="E49" s="56"/>
      <c r="F49" s="56"/>
      <c r="G49" s="56"/>
      <c r="H49" s="56"/>
      <c r="I49" s="56"/>
      <c r="J49" s="56"/>
      <c r="K49" s="56"/>
      <c r="L49" s="56"/>
      <c r="M49" s="56"/>
      <c r="N49" s="60">
        <f t="shared" ref="N49:N51" si="14">SUM(H49:M49)</f>
        <v>0</v>
      </c>
      <c r="O49" s="56"/>
      <c r="P49" s="56"/>
      <c r="Q49" s="56"/>
      <c r="R49" s="60">
        <f t="shared" ref="R49:R51" si="15">SUM(N49:Q49)</f>
        <v>0</v>
      </c>
      <c r="S49" s="68"/>
    </row>
    <row r="50" spans="2:19" s="2" customFormat="1" ht="16.5" customHeight="1">
      <c r="B50" s="241" t="s">
        <v>900</v>
      </c>
      <c r="C50" s="23" t="s">
        <v>901</v>
      </c>
      <c r="D50" s="88"/>
      <c r="E50" s="56"/>
      <c r="F50" s="56"/>
      <c r="G50" s="56"/>
      <c r="H50" s="56"/>
      <c r="I50" s="56"/>
      <c r="J50" s="56"/>
      <c r="K50" s="56"/>
      <c r="L50" s="56"/>
      <c r="M50" s="56"/>
      <c r="N50" s="60">
        <f t="shared" si="14"/>
        <v>0</v>
      </c>
      <c r="O50" s="56"/>
      <c r="P50" s="56"/>
      <c r="Q50" s="56"/>
      <c r="R50" s="60">
        <f t="shared" si="15"/>
        <v>0</v>
      </c>
      <c r="S50" s="68"/>
    </row>
    <row r="51" spans="2:19" s="2" customFormat="1" ht="16.5" customHeight="1">
      <c r="B51" s="241" t="s">
        <v>902</v>
      </c>
      <c r="C51" s="23" t="s">
        <v>903</v>
      </c>
      <c r="D51" s="88"/>
      <c r="E51" s="56"/>
      <c r="F51" s="56"/>
      <c r="G51" s="56"/>
      <c r="H51" s="56"/>
      <c r="I51" s="56"/>
      <c r="J51" s="56"/>
      <c r="K51" s="56"/>
      <c r="L51" s="56"/>
      <c r="M51" s="56"/>
      <c r="N51" s="60">
        <f t="shared" si="14"/>
        <v>0</v>
      </c>
      <c r="O51" s="56"/>
      <c r="P51" s="56"/>
      <c r="Q51" s="56"/>
      <c r="R51" s="60">
        <f t="shared" si="15"/>
        <v>0</v>
      </c>
      <c r="S51" s="68"/>
    </row>
    <row r="52" spans="2:19" s="2" customFormat="1" ht="16.5" customHeight="1">
      <c r="B52" s="241" t="s">
        <v>904</v>
      </c>
      <c r="C52" s="92" t="s">
        <v>905</v>
      </c>
      <c r="D52" s="68"/>
      <c r="E52" s="60">
        <f>SUM(E48:E51)</f>
        <v>0</v>
      </c>
      <c r="F52" s="60">
        <f t="shared" ref="F52:G52" si="16">SUM(F48:F51)</f>
        <v>0</v>
      </c>
      <c r="G52" s="60">
        <f t="shared" si="16"/>
        <v>0</v>
      </c>
      <c r="H52" s="60">
        <f>SUM(H48:H51)</f>
        <v>0</v>
      </c>
      <c r="I52" s="60">
        <f t="shared" ref="I52:Q52" si="17">SUM(I48:I51)</f>
        <v>0</v>
      </c>
      <c r="J52" s="60">
        <f t="shared" si="17"/>
        <v>0</v>
      </c>
      <c r="K52" s="60">
        <f t="shared" si="17"/>
        <v>0</v>
      </c>
      <c r="L52" s="60">
        <f t="shared" si="17"/>
        <v>0</v>
      </c>
      <c r="M52" s="60">
        <f t="shared" si="17"/>
        <v>0</v>
      </c>
      <c r="N52" s="60">
        <f t="shared" si="17"/>
        <v>0</v>
      </c>
      <c r="O52" s="60">
        <f t="shared" si="17"/>
        <v>0</v>
      </c>
      <c r="P52" s="60">
        <f t="shared" si="17"/>
        <v>0</v>
      </c>
      <c r="Q52" s="60">
        <f t="shared" si="17"/>
        <v>0</v>
      </c>
      <c r="R52" s="60">
        <f>SUM(N52:Q52)</f>
        <v>0</v>
      </c>
      <c r="S52" s="68"/>
    </row>
    <row r="53" spans="2:19" s="2" customFormat="1" ht="16.5" customHeight="1">
      <c r="B53" s="67" t="s">
        <v>906</v>
      </c>
      <c r="C53" s="38" t="s">
        <v>907</v>
      </c>
      <c r="D53" s="68"/>
      <c r="E53" s="56"/>
      <c r="F53" s="56"/>
      <c r="G53" s="56"/>
      <c r="H53" s="56"/>
      <c r="I53" s="56"/>
      <c r="J53" s="56"/>
      <c r="K53" s="56"/>
      <c r="L53" s="56"/>
      <c r="M53" s="56"/>
      <c r="N53" s="60">
        <f>SUM(H53:M53)</f>
        <v>0</v>
      </c>
      <c r="O53" s="56"/>
      <c r="P53" s="56"/>
      <c r="Q53" s="56"/>
      <c r="R53" s="60">
        <f>SUM(N53:Q53)</f>
        <v>0</v>
      </c>
      <c r="S53" s="68"/>
    </row>
    <row r="54" spans="2:19" s="2" customFormat="1" ht="14.45">
      <c r="B54" s="242" t="s">
        <v>908</v>
      </c>
      <c r="C54" s="93" t="s">
        <v>909</v>
      </c>
      <c r="D54" s="237"/>
      <c r="E54" s="72"/>
      <c r="F54" s="72"/>
      <c r="G54" s="72"/>
      <c r="H54" s="72"/>
      <c r="I54" s="72"/>
      <c r="J54" s="72"/>
      <c r="K54" s="72"/>
      <c r="L54" s="72"/>
      <c r="M54" s="72"/>
      <c r="N54" s="158">
        <f>SUM(H54:M54)</f>
        <v>0</v>
      </c>
      <c r="O54" s="72"/>
      <c r="P54" s="72"/>
      <c r="Q54" s="72"/>
      <c r="R54" s="158">
        <f>SUM(N54:Q54)</f>
        <v>0</v>
      </c>
      <c r="S54" s="237"/>
    </row>
    <row r="55" spans="2:19" ht="14.45">
      <c r="B55" s="243"/>
      <c r="C55" s="37"/>
      <c r="D55" s="2"/>
      <c r="E55" s="244"/>
      <c r="F55" s="244"/>
      <c r="G55" s="244"/>
      <c r="H55" s="244"/>
      <c r="I55" s="244"/>
      <c r="J55" s="244"/>
      <c r="K55" s="244"/>
      <c r="L55" s="244"/>
      <c r="M55" s="244"/>
      <c r="N55" s="244"/>
      <c r="O55" s="244"/>
      <c r="P55" s="244"/>
      <c r="Q55" s="244"/>
      <c r="R55" s="244"/>
    </row>
    <row r="56" spans="2:19" ht="14.45">
      <c r="B56" s="243"/>
      <c r="C56" s="36"/>
      <c r="D56" s="2"/>
    </row>
    <row r="57" spans="2:19" ht="14.45">
      <c r="B57" s="243"/>
      <c r="C57" s="36"/>
      <c r="D57" s="2"/>
    </row>
    <row r="58" spans="2:19" s="3" customFormat="1" ht="14.45">
      <c r="C58" s="346" t="s">
        <v>910</v>
      </c>
      <c r="D58" s="346"/>
      <c r="E58" s="346"/>
      <c r="F58" s="346"/>
      <c r="G58" s="346"/>
      <c r="H58" s="346"/>
      <c r="I58" s="346"/>
      <c r="J58" s="346"/>
      <c r="K58" s="346"/>
      <c r="L58" s="346"/>
      <c r="M58" s="346"/>
      <c r="N58" s="346"/>
      <c r="O58" s="346"/>
      <c r="P58" s="346"/>
      <c r="Q58" s="346"/>
      <c r="R58" s="346"/>
      <c r="S58" s="346"/>
    </row>
    <row r="59" spans="2:19" s="3" customFormat="1" ht="14.45">
      <c r="C59" s="251" t="s">
        <v>3</v>
      </c>
      <c r="D59" s="252"/>
      <c r="E59" s="73">
        <v>1</v>
      </c>
      <c r="F59" s="73">
        <v>2</v>
      </c>
      <c r="G59" s="73">
        <v>3</v>
      </c>
      <c r="H59" s="73">
        <v>4</v>
      </c>
      <c r="I59" s="73">
        <v>5</v>
      </c>
      <c r="J59" s="73">
        <v>6</v>
      </c>
      <c r="K59" s="73">
        <v>7</v>
      </c>
      <c r="L59" s="73">
        <v>8</v>
      </c>
      <c r="M59" s="73">
        <v>9</v>
      </c>
      <c r="N59" s="73">
        <v>10</v>
      </c>
      <c r="O59" s="73">
        <v>11</v>
      </c>
      <c r="P59" s="73">
        <v>12</v>
      </c>
      <c r="Q59" s="73">
        <v>13</v>
      </c>
      <c r="R59" s="73">
        <v>14</v>
      </c>
      <c r="S59" s="73">
        <v>15</v>
      </c>
    </row>
    <row r="60" spans="2:19" s="3" customFormat="1" ht="29.1">
      <c r="B60" s="28" t="s">
        <v>4</v>
      </c>
      <c r="C60" s="76" t="s">
        <v>911</v>
      </c>
      <c r="D60" s="77" t="s">
        <v>836</v>
      </c>
      <c r="E60" s="79" t="s">
        <v>837</v>
      </c>
      <c r="F60" s="79" t="s">
        <v>838</v>
      </c>
      <c r="G60" s="29" t="s">
        <v>839</v>
      </c>
      <c r="H60" s="26" t="s">
        <v>840</v>
      </c>
      <c r="I60" s="26" t="s">
        <v>9</v>
      </c>
      <c r="J60" s="26" t="s">
        <v>10</v>
      </c>
      <c r="K60" s="26" t="s">
        <v>11</v>
      </c>
      <c r="L60" s="26" t="s">
        <v>12</v>
      </c>
      <c r="M60" s="26" t="s">
        <v>13</v>
      </c>
      <c r="N60" s="80" t="s">
        <v>841</v>
      </c>
      <c r="O60" s="27" t="s">
        <v>842</v>
      </c>
      <c r="P60" s="27" t="s">
        <v>843</v>
      </c>
      <c r="Q60" s="27" t="s">
        <v>844</v>
      </c>
      <c r="R60" s="81" t="s">
        <v>144</v>
      </c>
      <c r="S60" s="222" t="s">
        <v>327</v>
      </c>
    </row>
    <row r="61" spans="2:19" s="2" customFormat="1" ht="16.5" customHeight="1">
      <c r="B61" s="67" t="s">
        <v>912</v>
      </c>
      <c r="C61" s="23" t="s">
        <v>913</v>
      </c>
      <c r="D61" s="23"/>
      <c r="E61" s="59"/>
      <c r="F61" s="59"/>
      <c r="G61" s="59"/>
      <c r="H61" s="59"/>
      <c r="I61" s="59"/>
      <c r="J61" s="59"/>
      <c r="K61" s="59"/>
      <c r="L61" s="59"/>
      <c r="M61" s="59"/>
      <c r="N61" s="59"/>
      <c r="O61" s="59"/>
      <c r="P61" s="59"/>
      <c r="Q61" s="59"/>
      <c r="R61" s="59"/>
      <c r="S61" s="68"/>
    </row>
    <row r="62" spans="2:19" s="2" customFormat="1" ht="16.5" customHeight="1">
      <c r="B62" s="67" t="s">
        <v>914</v>
      </c>
      <c r="C62" s="23" t="s">
        <v>915</v>
      </c>
      <c r="D62" s="23"/>
      <c r="E62" s="56"/>
      <c r="F62" s="56"/>
      <c r="G62" s="56"/>
      <c r="H62" s="56"/>
      <c r="I62" s="56"/>
      <c r="J62" s="56"/>
      <c r="K62" s="56"/>
      <c r="L62" s="56"/>
      <c r="M62" s="56"/>
      <c r="N62" s="60">
        <f>SUM(H62:M62)</f>
        <v>0</v>
      </c>
      <c r="O62" s="56"/>
      <c r="P62" s="56"/>
      <c r="Q62" s="56"/>
      <c r="R62" s="60">
        <f>SUM(N62:Q62)</f>
        <v>0</v>
      </c>
      <c r="S62" s="68"/>
    </row>
    <row r="63" spans="2:19" s="2" customFormat="1" ht="16.5" customHeight="1">
      <c r="B63" s="67" t="s">
        <v>916</v>
      </c>
      <c r="C63" s="23" t="s">
        <v>917</v>
      </c>
      <c r="D63" s="23" t="s">
        <v>918</v>
      </c>
      <c r="E63" s="59"/>
      <c r="F63" s="59"/>
      <c r="G63" s="59"/>
      <c r="H63" s="59"/>
      <c r="I63" s="59"/>
      <c r="J63" s="59"/>
      <c r="K63" s="59"/>
      <c r="L63" s="59"/>
      <c r="M63" s="59"/>
      <c r="N63" s="59"/>
      <c r="O63" s="59"/>
      <c r="P63" s="59"/>
      <c r="Q63" s="59"/>
      <c r="R63" s="59"/>
      <c r="S63" s="68"/>
    </row>
    <row r="64" spans="2:19" s="2" customFormat="1" ht="14.45">
      <c r="B64" s="67" t="s">
        <v>919</v>
      </c>
      <c r="C64" s="23" t="s">
        <v>920</v>
      </c>
      <c r="D64" s="23" t="s">
        <v>921</v>
      </c>
      <c r="E64" s="59"/>
      <c r="F64" s="59"/>
      <c r="G64" s="59"/>
      <c r="H64" s="59"/>
      <c r="I64" s="59"/>
      <c r="J64" s="59"/>
      <c r="K64" s="59"/>
      <c r="L64" s="59"/>
      <c r="M64" s="59"/>
      <c r="N64" s="59"/>
      <c r="O64" s="59"/>
      <c r="P64" s="59"/>
      <c r="Q64" s="59"/>
      <c r="R64" s="59"/>
      <c r="S64" s="68"/>
    </row>
    <row r="65" spans="1:29" s="2" customFormat="1" ht="14.45">
      <c r="B65" s="67" t="s">
        <v>922</v>
      </c>
      <c r="C65" s="23" t="s">
        <v>923</v>
      </c>
      <c r="D65" s="23" t="s">
        <v>924</v>
      </c>
      <c r="E65" s="59"/>
      <c r="F65" s="59"/>
      <c r="G65" s="59"/>
      <c r="H65" s="59"/>
      <c r="I65" s="59"/>
      <c r="J65" s="59"/>
      <c r="K65" s="59"/>
      <c r="L65" s="59"/>
      <c r="M65" s="59"/>
      <c r="N65" s="59"/>
      <c r="O65" s="59"/>
      <c r="P65" s="59"/>
      <c r="Q65" s="59"/>
      <c r="R65" s="59"/>
      <c r="S65" s="68"/>
    </row>
    <row r="66" spans="1:29" ht="14.45">
      <c r="C66" s="15"/>
      <c r="D66" s="14"/>
      <c r="E66" s="19"/>
      <c r="F66" s="19"/>
      <c r="G66" s="14"/>
      <c r="H66" s="14"/>
      <c r="J66" s="14"/>
      <c r="K66" s="14"/>
      <c r="L66" s="14"/>
      <c r="M66" s="14"/>
      <c r="N66" s="14"/>
      <c r="O66" s="14"/>
      <c r="P66" s="14"/>
      <c r="S66" s="14"/>
    </row>
    <row r="67" spans="1:29" ht="14.45">
      <c r="C67" s="15"/>
      <c r="D67" s="14"/>
      <c r="E67" s="19"/>
      <c r="F67" s="19"/>
      <c r="G67" s="14"/>
      <c r="H67" s="14"/>
      <c r="J67" s="14"/>
      <c r="K67" s="14"/>
      <c r="L67" s="14"/>
      <c r="M67" s="14"/>
      <c r="N67" s="14"/>
      <c r="O67" s="14"/>
      <c r="P67" s="14"/>
      <c r="S67" s="14"/>
    </row>
    <row r="68" spans="1:29" ht="14.45">
      <c r="C68" s="15"/>
      <c r="D68" s="14"/>
      <c r="E68" s="19"/>
      <c r="F68" s="19"/>
      <c r="G68" s="14"/>
      <c r="H68" s="14"/>
      <c r="J68" s="14"/>
      <c r="K68" s="14"/>
      <c r="L68" s="14"/>
      <c r="M68" s="14"/>
      <c r="N68" s="14"/>
      <c r="O68" s="14"/>
      <c r="P68" s="14"/>
      <c r="S68" s="14"/>
      <c r="T68" s="14"/>
      <c r="U68" s="14"/>
      <c r="V68" s="14"/>
      <c r="W68" s="14"/>
      <c r="X68" s="14"/>
      <c r="Y68" s="14"/>
      <c r="Z68" s="14"/>
      <c r="AA68" s="14"/>
      <c r="AB68" s="14"/>
      <c r="AC68" s="14"/>
    </row>
    <row r="69" spans="1:29" s="3" customFormat="1" ht="14.45">
      <c r="C69" s="346" t="s">
        <v>925</v>
      </c>
      <c r="D69" s="347"/>
      <c r="E69" s="347"/>
      <c r="F69" s="347"/>
      <c r="G69" s="347"/>
      <c r="H69" s="347"/>
      <c r="I69" s="347"/>
      <c r="J69" s="347"/>
      <c r="K69" s="347"/>
      <c r="L69" s="347"/>
      <c r="M69" s="347"/>
      <c r="N69" s="347"/>
      <c r="O69" s="347"/>
      <c r="P69" s="347"/>
      <c r="Q69" s="347"/>
      <c r="R69" s="347"/>
      <c r="S69" s="348"/>
      <c r="T69" s="269"/>
      <c r="U69" s="269"/>
      <c r="V69" s="269"/>
      <c r="W69" s="269"/>
      <c r="X69" s="269"/>
      <c r="Y69" s="269"/>
      <c r="Z69" s="269"/>
      <c r="AA69" s="269"/>
      <c r="AB69" s="269"/>
      <c r="AC69" s="269"/>
    </row>
    <row r="70" spans="1:29" s="3" customFormat="1" ht="14.45">
      <c r="C70" s="251" t="s">
        <v>3</v>
      </c>
      <c r="D70" s="252"/>
      <c r="E70" s="73">
        <v>1</v>
      </c>
      <c r="F70" s="73">
        <v>2</v>
      </c>
      <c r="G70" s="73">
        <v>3</v>
      </c>
      <c r="H70" s="73">
        <v>4</v>
      </c>
      <c r="I70" s="73">
        <v>5</v>
      </c>
      <c r="J70" s="73">
        <v>6</v>
      </c>
      <c r="K70" s="73">
        <v>7</v>
      </c>
      <c r="L70" s="73">
        <v>8</v>
      </c>
      <c r="M70" s="73">
        <v>9</v>
      </c>
      <c r="N70" s="73">
        <v>10</v>
      </c>
      <c r="O70" s="73">
        <v>11</v>
      </c>
      <c r="P70" s="73">
        <v>12</v>
      </c>
      <c r="Q70" s="73">
        <v>13</v>
      </c>
      <c r="R70" s="73">
        <v>14</v>
      </c>
      <c r="S70" s="73">
        <v>15</v>
      </c>
      <c r="T70" s="269"/>
      <c r="U70" s="269"/>
      <c r="V70" s="269"/>
      <c r="W70" s="269"/>
      <c r="X70" s="269"/>
      <c r="Y70" s="269"/>
      <c r="Z70" s="269"/>
      <c r="AA70" s="269"/>
      <c r="AB70" s="269"/>
      <c r="AC70" s="269"/>
    </row>
    <row r="71" spans="1:29" s="3" customFormat="1" ht="16.5" customHeight="1">
      <c r="B71" s="24"/>
      <c r="C71" s="247"/>
      <c r="D71" s="248"/>
      <c r="E71" s="336" t="s">
        <v>926</v>
      </c>
      <c r="F71" s="337"/>
      <c r="G71" s="337"/>
      <c r="H71" s="337"/>
      <c r="I71" s="337"/>
      <c r="J71" s="337"/>
      <c r="K71" s="337"/>
      <c r="L71" s="337"/>
      <c r="M71" s="337"/>
      <c r="N71" s="337"/>
      <c r="O71" s="337"/>
      <c r="P71" s="337"/>
      <c r="Q71" s="337"/>
      <c r="R71" s="337"/>
      <c r="S71" s="343" t="s">
        <v>327</v>
      </c>
      <c r="T71" s="269"/>
      <c r="U71" s="269"/>
      <c r="V71" s="269"/>
      <c r="W71" s="269"/>
      <c r="X71" s="269"/>
      <c r="Y71" s="269"/>
      <c r="Z71" s="269"/>
      <c r="AA71" s="269"/>
      <c r="AB71" s="269"/>
      <c r="AC71" s="269"/>
    </row>
    <row r="72" spans="1:29" s="3" customFormat="1" ht="29.1">
      <c r="B72" s="28" t="s">
        <v>4</v>
      </c>
      <c r="C72" s="78" t="s">
        <v>927</v>
      </c>
      <c r="D72" s="78" t="s">
        <v>836</v>
      </c>
      <c r="E72" s="82" t="s">
        <v>837</v>
      </c>
      <c r="F72" s="82" t="s">
        <v>838</v>
      </c>
      <c r="G72" s="83" t="s">
        <v>839</v>
      </c>
      <c r="H72" s="29" t="s">
        <v>840</v>
      </c>
      <c r="I72" s="29" t="s">
        <v>9</v>
      </c>
      <c r="J72" s="29" t="s">
        <v>10</v>
      </c>
      <c r="K72" s="29" t="s">
        <v>11</v>
      </c>
      <c r="L72" s="29" t="s">
        <v>12</v>
      </c>
      <c r="M72" s="29" t="s">
        <v>13</v>
      </c>
      <c r="N72" s="84" t="s">
        <v>841</v>
      </c>
      <c r="O72" s="85" t="s">
        <v>842</v>
      </c>
      <c r="P72" s="85" t="s">
        <v>843</v>
      </c>
      <c r="Q72" s="85" t="s">
        <v>844</v>
      </c>
      <c r="R72" s="83" t="s">
        <v>144</v>
      </c>
      <c r="S72" s="345"/>
      <c r="T72" s="269"/>
      <c r="U72" s="269"/>
      <c r="V72" s="269"/>
      <c r="W72" s="269"/>
      <c r="X72" s="269"/>
      <c r="Y72" s="269"/>
      <c r="Z72" s="269"/>
      <c r="AA72" s="269"/>
      <c r="AB72" s="269"/>
      <c r="AC72" s="269"/>
    </row>
    <row r="73" spans="1:29" s="2" customFormat="1" ht="16.5" customHeight="1">
      <c r="A73" s="134"/>
      <c r="B73" s="94" t="s">
        <v>928</v>
      </c>
      <c r="C73" s="23" t="s">
        <v>929</v>
      </c>
      <c r="D73" s="18" t="s">
        <v>930</v>
      </c>
      <c r="E73" s="249"/>
      <c r="F73" s="58"/>
      <c r="G73" s="58"/>
      <c r="H73" s="58"/>
      <c r="I73" s="58"/>
      <c r="J73" s="58"/>
      <c r="K73" s="58"/>
      <c r="L73" s="58"/>
      <c r="M73" s="58"/>
      <c r="N73" s="69">
        <f>SUM(H73:M73)</f>
        <v>0</v>
      </c>
      <c r="O73" s="23"/>
      <c r="P73" s="68"/>
      <c r="Q73" s="68"/>
      <c r="R73" s="69">
        <f t="shared" ref="R73:R88" si="18">SUM(N73:Q73)</f>
        <v>0</v>
      </c>
      <c r="S73" s="250"/>
      <c r="T73" s="134"/>
      <c r="U73" s="134"/>
      <c r="V73" s="134"/>
      <c r="W73" s="134"/>
      <c r="X73" s="134"/>
      <c r="Y73" s="134"/>
      <c r="Z73" s="134"/>
      <c r="AA73" s="134"/>
      <c r="AB73" s="134"/>
      <c r="AC73" s="134"/>
    </row>
    <row r="74" spans="1:29" s="2" customFormat="1" ht="16.5" customHeight="1">
      <c r="A74" s="134"/>
      <c r="B74" s="94" t="s">
        <v>931</v>
      </c>
      <c r="C74" s="23" t="s">
        <v>929</v>
      </c>
      <c r="D74" s="18" t="s">
        <v>932</v>
      </c>
      <c r="E74" s="249"/>
      <c r="F74" s="58"/>
      <c r="G74" s="58"/>
      <c r="H74" s="58"/>
      <c r="I74" s="58"/>
      <c r="J74" s="58"/>
      <c r="K74" s="58"/>
      <c r="L74" s="58"/>
      <c r="M74" s="58"/>
      <c r="N74" s="69">
        <f>SUM(H74:M74)</f>
        <v>0</v>
      </c>
      <c r="O74" s="23"/>
      <c r="P74" s="68"/>
      <c r="Q74" s="68"/>
      <c r="R74" s="69">
        <f t="shared" si="18"/>
        <v>0</v>
      </c>
      <c r="S74" s="250"/>
      <c r="T74" s="134"/>
      <c r="U74" s="134"/>
      <c r="V74" s="134"/>
      <c r="W74" s="134"/>
      <c r="X74" s="134"/>
      <c r="Y74" s="134"/>
      <c r="Z74" s="134"/>
      <c r="AA74" s="134"/>
      <c r="AB74" s="134"/>
      <c r="AC74" s="134"/>
    </row>
    <row r="75" spans="1:29" s="2" customFormat="1" ht="16.5" customHeight="1">
      <c r="A75" s="134"/>
      <c r="B75" s="94" t="s">
        <v>933</v>
      </c>
      <c r="C75" s="23" t="s">
        <v>929</v>
      </c>
      <c r="D75" s="95" t="s">
        <v>934</v>
      </c>
      <c r="E75" s="159">
        <f>SUM(E73:E74)</f>
        <v>0</v>
      </c>
      <c r="F75" s="69">
        <f t="shared" ref="F75:R75" si="19">SUM(F73:F74)</f>
        <v>0</v>
      </c>
      <c r="G75" s="69">
        <f t="shared" si="19"/>
        <v>0</v>
      </c>
      <c r="H75" s="69">
        <f t="shared" si="19"/>
        <v>0</v>
      </c>
      <c r="I75" s="69">
        <f t="shared" si="19"/>
        <v>0</v>
      </c>
      <c r="J75" s="69">
        <f t="shared" si="19"/>
        <v>0</v>
      </c>
      <c r="K75" s="69">
        <f t="shared" si="19"/>
        <v>0</v>
      </c>
      <c r="L75" s="69">
        <f t="shared" si="19"/>
        <v>0</v>
      </c>
      <c r="M75" s="69">
        <f t="shared" si="19"/>
        <v>0</v>
      </c>
      <c r="N75" s="69">
        <f t="shared" si="19"/>
        <v>0</v>
      </c>
      <c r="O75" s="69">
        <f t="shared" si="19"/>
        <v>0</v>
      </c>
      <c r="P75" s="69">
        <f t="shared" si="19"/>
        <v>0</v>
      </c>
      <c r="Q75" s="69">
        <f t="shared" si="19"/>
        <v>0</v>
      </c>
      <c r="R75" s="69">
        <f t="shared" si="19"/>
        <v>0</v>
      </c>
      <c r="S75" s="250"/>
      <c r="T75" s="134"/>
      <c r="U75" s="134"/>
      <c r="V75" s="134"/>
      <c r="W75" s="134"/>
      <c r="X75" s="134"/>
      <c r="Y75" s="134"/>
      <c r="Z75" s="134"/>
      <c r="AA75" s="134"/>
      <c r="AB75" s="134"/>
      <c r="AC75" s="134"/>
    </row>
    <row r="76" spans="1:29" s="2" customFormat="1" ht="16.5" customHeight="1">
      <c r="A76" s="134"/>
      <c r="B76" s="94" t="s">
        <v>935</v>
      </c>
      <c r="C76" s="23" t="s">
        <v>936</v>
      </c>
      <c r="D76" s="18" t="s">
        <v>937</v>
      </c>
      <c r="E76" s="223"/>
      <c r="F76" s="18"/>
      <c r="G76" s="23"/>
      <c r="H76" s="23"/>
      <c r="I76" s="23"/>
      <c r="J76" s="23"/>
      <c r="K76" s="23"/>
      <c r="L76" s="23"/>
      <c r="M76" s="23"/>
      <c r="N76" s="69">
        <f t="shared" ref="N76:N77" si="20">SUM(H76:M76)</f>
        <v>0</v>
      </c>
      <c r="O76" s="23"/>
      <c r="P76" s="68"/>
      <c r="Q76" s="68"/>
      <c r="R76" s="69">
        <f t="shared" si="18"/>
        <v>0</v>
      </c>
      <c r="S76" s="250"/>
      <c r="T76" s="134"/>
      <c r="U76" s="134"/>
      <c r="V76" s="134"/>
      <c r="W76" s="134"/>
      <c r="X76" s="134"/>
      <c r="Y76" s="134"/>
      <c r="Z76" s="134"/>
      <c r="AA76" s="134"/>
      <c r="AB76" s="134"/>
      <c r="AC76" s="134"/>
    </row>
    <row r="77" spans="1:29" s="2" customFormat="1" ht="16.5" customHeight="1">
      <c r="A77" s="134"/>
      <c r="B77" s="94" t="s">
        <v>938</v>
      </c>
      <c r="C77" s="23" t="s">
        <v>936</v>
      </c>
      <c r="D77" s="18" t="s">
        <v>939</v>
      </c>
      <c r="E77" s="223"/>
      <c r="F77" s="18"/>
      <c r="G77" s="23"/>
      <c r="H77" s="23"/>
      <c r="I77" s="23"/>
      <c r="J77" s="23"/>
      <c r="K77" s="23"/>
      <c r="L77" s="23"/>
      <c r="M77" s="23"/>
      <c r="N77" s="69">
        <f t="shared" si="20"/>
        <v>0</v>
      </c>
      <c r="O77" s="23"/>
      <c r="P77" s="68"/>
      <c r="Q77" s="68"/>
      <c r="R77" s="69">
        <f t="shared" si="18"/>
        <v>0</v>
      </c>
      <c r="S77" s="250"/>
      <c r="T77" s="134"/>
      <c r="U77" s="134"/>
      <c r="V77" s="134"/>
      <c r="W77" s="134"/>
      <c r="X77" s="134"/>
      <c r="Y77" s="134"/>
      <c r="Z77" s="134"/>
      <c r="AA77" s="134"/>
      <c r="AB77" s="134"/>
      <c r="AC77" s="134"/>
    </row>
    <row r="78" spans="1:29" s="2" customFormat="1" ht="16.5" customHeight="1">
      <c r="A78" s="134"/>
      <c r="B78" s="94" t="s">
        <v>940</v>
      </c>
      <c r="C78" s="23" t="s">
        <v>936</v>
      </c>
      <c r="D78" s="95" t="s">
        <v>941</v>
      </c>
      <c r="E78" s="159">
        <f>SUM(E76:E77)</f>
        <v>0</v>
      </c>
      <c r="F78" s="69">
        <f t="shared" ref="F78" si="21">SUM(F76:F77)</f>
        <v>0</v>
      </c>
      <c r="G78" s="69">
        <f t="shared" ref="G78" si="22">SUM(G76:G77)</f>
        <v>0</v>
      </c>
      <c r="H78" s="69">
        <f t="shared" ref="H78" si="23">SUM(H76:H77)</f>
        <v>0</v>
      </c>
      <c r="I78" s="69">
        <f t="shared" ref="I78" si="24">SUM(I76:I77)</f>
        <v>0</v>
      </c>
      <c r="J78" s="69">
        <f t="shared" ref="J78" si="25">SUM(J76:J77)</f>
        <v>0</v>
      </c>
      <c r="K78" s="69">
        <f t="shared" ref="K78" si="26">SUM(K76:K77)</f>
        <v>0</v>
      </c>
      <c r="L78" s="69">
        <f t="shared" ref="L78" si="27">SUM(L76:L77)</f>
        <v>0</v>
      </c>
      <c r="M78" s="69">
        <f t="shared" ref="M78" si="28">SUM(M76:M77)</f>
        <v>0</v>
      </c>
      <c r="N78" s="69">
        <f t="shared" ref="N78" si="29">SUM(N76:N77)</f>
        <v>0</v>
      </c>
      <c r="O78" s="69">
        <f t="shared" ref="O78" si="30">SUM(O76:O77)</f>
        <v>0</v>
      </c>
      <c r="P78" s="69">
        <f t="shared" ref="P78" si="31">SUM(P76:P77)</f>
        <v>0</v>
      </c>
      <c r="Q78" s="69">
        <f t="shared" ref="Q78" si="32">SUM(Q76:Q77)</f>
        <v>0</v>
      </c>
      <c r="R78" s="69">
        <f t="shared" ref="R78" si="33">SUM(R76:R77)</f>
        <v>0</v>
      </c>
      <c r="S78" s="250"/>
      <c r="T78" s="134"/>
      <c r="U78" s="134"/>
      <c r="V78" s="134"/>
      <c r="W78" s="134"/>
      <c r="X78" s="134"/>
      <c r="Y78" s="134"/>
      <c r="Z78" s="134"/>
      <c r="AA78" s="134"/>
      <c r="AB78" s="134"/>
      <c r="AC78" s="134"/>
    </row>
    <row r="79" spans="1:29" s="2" customFormat="1" ht="16.5" customHeight="1">
      <c r="A79" s="134"/>
      <c r="B79" s="94" t="s">
        <v>942</v>
      </c>
      <c r="C79" s="23" t="s">
        <v>943</v>
      </c>
      <c r="D79" s="18" t="s">
        <v>944</v>
      </c>
      <c r="E79" s="223"/>
      <c r="F79" s="18"/>
      <c r="G79" s="23"/>
      <c r="H79" s="23"/>
      <c r="I79" s="23"/>
      <c r="J79" s="23"/>
      <c r="K79" s="23"/>
      <c r="L79" s="23"/>
      <c r="M79" s="23"/>
      <c r="N79" s="69">
        <f t="shared" ref="N79:N81" si="34">SUM(H79:M79)</f>
        <v>0</v>
      </c>
      <c r="O79" s="23"/>
      <c r="P79" s="68"/>
      <c r="Q79" s="68"/>
      <c r="R79" s="69">
        <f t="shared" si="18"/>
        <v>0</v>
      </c>
      <c r="S79" s="250"/>
      <c r="T79" s="134"/>
      <c r="U79" s="134"/>
      <c r="V79" s="134"/>
      <c r="W79" s="134"/>
      <c r="X79" s="134"/>
      <c r="Y79" s="134"/>
      <c r="Z79" s="134"/>
      <c r="AA79" s="134"/>
      <c r="AB79" s="134"/>
      <c r="AC79" s="134"/>
    </row>
    <row r="80" spans="1:29" s="2" customFormat="1" ht="16.5" customHeight="1">
      <c r="A80" s="134"/>
      <c r="B80" s="94" t="s">
        <v>945</v>
      </c>
      <c r="C80" s="23" t="s">
        <v>946</v>
      </c>
      <c r="D80" s="18" t="s">
        <v>930</v>
      </c>
      <c r="E80" s="223"/>
      <c r="F80" s="18"/>
      <c r="G80" s="23"/>
      <c r="H80" s="23"/>
      <c r="I80" s="23"/>
      <c r="J80" s="23"/>
      <c r="K80" s="23"/>
      <c r="L80" s="23"/>
      <c r="M80" s="23"/>
      <c r="N80" s="69">
        <f t="shared" si="34"/>
        <v>0</v>
      </c>
      <c r="O80" s="23"/>
      <c r="P80" s="68"/>
      <c r="Q80" s="68"/>
      <c r="R80" s="69">
        <f t="shared" si="18"/>
        <v>0</v>
      </c>
      <c r="S80" s="250"/>
      <c r="T80" s="134"/>
      <c r="U80" s="134"/>
      <c r="V80" s="134"/>
      <c r="W80" s="134"/>
      <c r="X80" s="134"/>
      <c r="Y80" s="134"/>
      <c r="Z80" s="134"/>
      <c r="AA80" s="134"/>
      <c r="AB80" s="134"/>
      <c r="AC80" s="134"/>
    </row>
    <row r="81" spans="1:29" s="2" customFormat="1" ht="16.5" customHeight="1">
      <c r="A81" s="134"/>
      <c r="B81" s="94" t="s">
        <v>947</v>
      </c>
      <c r="C81" s="23" t="s">
        <v>946</v>
      </c>
      <c r="D81" s="18" t="s">
        <v>932</v>
      </c>
      <c r="E81" s="223"/>
      <c r="F81" s="18"/>
      <c r="G81" s="23"/>
      <c r="H81" s="23"/>
      <c r="I81" s="23"/>
      <c r="J81" s="23"/>
      <c r="K81" s="23"/>
      <c r="L81" s="23"/>
      <c r="M81" s="23"/>
      <c r="N81" s="69">
        <f t="shared" si="34"/>
        <v>0</v>
      </c>
      <c r="O81" s="23"/>
      <c r="P81" s="68"/>
      <c r="Q81" s="68"/>
      <c r="R81" s="69">
        <f t="shared" si="18"/>
        <v>0</v>
      </c>
      <c r="S81" s="250"/>
      <c r="T81" s="134"/>
      <c r="U81" s="134"/>
      <c r="V81" s="134"/>
      <c r="W81" s="134"/>
      <c r="X81" s="134"/>
      <c r="Y81" s="134"/>
      <c r="Z81" s="134"/>
      <c r="AA81" s="134"/>
      <c r="AB81" s="134"/>
      <c r="AC81" s="134"/>
    </row>
    <row r="82" spans="1:29" s="2" customFormat="1" ht="16.5" customHeight="1">
      <c r="A82" s="134"/>
      <c r="B82" s="94" t="s">
        <v>948</v>
      </c>
      <c r="C82" s="23" t="s">
        <v>946</v>
      </c>
      <c r="D82" s="95" t="s">
        <v>934</v>
      </c>
      <c r="E82" s="159">
        <f t="shared" ref="E82:R82" si="35">SUM(E79:E81)</f>
        <v>0</v>
      </c>
      <c r="F82" s="69">
        <f t="shared" si="35"/>
        <v>0</v>
      </c>
      <c r="G82" s="69">
        <f t="shared" si="35"/>
        <v>0</v>
      </c>
      <c r="H82" s="69">
        <f t="shared" si="35"/>
        <v>0</v>
      </c>
      <c r="I82" s="69">
        <f t="shared" si="35"/>
        <v>0</v>
      </c>
      <c r="J82" s="69">
        <f t="shared" si="35"/>
        <v>0</v>
      </c>
      <c r="K82" s="69">
        <f t="shared" si="35"/>
        <v>0</v>
      </c>
      <c r="L82" s="69">
        <f t="shared" si="35"/>
        <v>0</v>
      </c>
      <c r="M82" s="69">
        <f t="shared" si="35"/>
        <v>0</v>
      </c>
      <c r="N82" s="69">
        <f t="shared" si="35"/>
        <v>0</v>
      </c>
      <c r="O82" s="69">
        <f t="shared" si="35"/>
        <v>0</v>
      </c>
      <c r="P82" s="69">
        <f t="shared" si="35"/>
        <v>0</v>
      </c>
      <c r="Q82" s="69">
        <f t="shared" si="35"/>
        <v>0</v>
      </c>
      <c r="R82" s="69">
        <f t="shared" si="35"/>
        <v>0</v>
      </c>
      <c r="S82" s="250"/>
      <c r="T82" s="134"/>
      <c r="U82" s="134"/>
      <c r="V82" s="134"/>
      <c r="W82" s="134"/>
      <c r="X82" s="134"/>
      <c r="Y82" s="134"/>
      <c r="Z82" s="134"/>
      <c r="AA82" s="134"/>
      <c r="AB82" s="134"/>
      <c r="AC82" s="134"/>
    </row>
    <row r="83" spans="1:29" s="2" customFormat="1" ht="16.5" customHeight="1">
      <c r="A83" s="134"/>
      <c r="B83" s="94" t="s">
        <v>949</v>
      </c>
      <c r="C83" s="23" t="s">
        <v>946</v>
      </c>
      <c r="D83" s="18" t="s">
        <v>950</v>
      </c>
      <c r="E83" s="223"/>
      <c r="F83" s="18"/>
      <c r="G83" s="23"/>
      <c r="H83" s="23"/>
      <c r="I83" s="23"/>
      <c r="J83" s="23"/>
      <c r="K83" s="23"/>
      <c r="L83" s="23"/>
      <c r="M83" s="23"/>
      <c r="N83" s="69">
        <f t="shared" ref="N83:N85" si="36">SUM(H83:M83)</f>
        <v>0</v>
      </c>
      <c r="O83" s="23"/>
      <c r="P83" s="68"/>
      <c r="Q83" s="68"/>
      <c r="R83" s="69">
        <f t="shared" si="18"/>
        <v>0</v>
      </c>
      <c r="S83" s="250"/>
      <c r="T83" s="134"/>
      <c r="U83" s="134"/>
      <c r="V83" s="134"/>
      <c r="W83" s="134"/>
      <c r="X83" s="134"/>
      <c r="Y83" s="134"/>
      <c r="Z83" s="134"/>
      <c r="AA83" s="134"/>
      <c r="AB83" s="134"/>
      <c r="AC83" s="134"/>
    </row>
    <row r="84" spans="1:29" s="2" customFormat="1" ht="16.5" customHeight="1">
      <c r="A84" s="134"/>
      <c r="B84" s="94" t="s">
        <v>951</v>
      </c>
      <c r="C84" s="23" t="s">
        <v>952</v>
      </c>
      <c r="D84" s="18" t="s">
        <v>937</v>
      </c>
      <c r="E84" s="223"/>
      <c r="F84" s="18"/>
      <c r="G84" s="23"/>
      <c r="H84" s="23"/>
      <c r="I84" s="23"/>
      <c r="J84" s="23"/>
      <c r="K84" s="23"/>
      <c r="L84" s="23"/>
      <c r="M84" s="23"/>
      <c r="N84" s="69">
        <f t="shared" si="36"/>
        <v>0</v>
      </c>
      <c r="O84" s="23"/>
      <c r="P84" s="68"/>
      <c r="Q84" s="68"/>
      <c r="R84" s="69">
        <f t="shared" si="18"/>
        <v>0</v>
      </c>
      <c r="S84" s="250"/>
      <c r="T84" s="134"/>
      <c r="U84" s="134"/>
      <c r="V84" s="134"/>
      <c r="W84" s="134"/>
      <c r="X84" s="134"/>
      <c r="Y84" s="134"/>
      <c r="Z84" s="134"/>
      <c r="AA84" s="134"/>
      <c r="AB84" s="134"/>
      <c r="AC84" s="134"/>
    </row>
    <row r="85" spans="1:29" s="2" customFormat="1" ht="16.5" customHeight="1">
      <c r="A85" s="134"/>
      <c r="B85" s="94" t="s">
        <v>953</v>
      </c>
      <c r="C85" s="23" t="s">
        <v>952</v>
      </c>
      <c r="D85" s="18" t="s">
        <v>939</v>
      </c>
      <c r="E85" s="223"/>
      <c r="F85" s="18"/>
      <c r="G85" s="23"/>
      <c r="H85" s="23"/>
      <c r="I85" s="23"/>
      <c r="J85" s="23"/>
      <c r="K85" s="23"/>
      <c r="L85" s="23"/>
      <c r="M85" s="23"/>
      <c r="N85" s="69">
        <f t="shared" si="36"/>
        <v>0</v>
      </c>
      <c r="O85" s="23"/>
      <c r="P85" s="68"/>
      <c r="Q85" s="68"/>
      <c r="R85" s="69">
        <f t="shared" si="18"/>
        <v>0</v>
      </c>
      <c r="S85" s="250"/>
      <c r="T85" s="134"/>
      <c r="U85" s="134"/>
      <c r="V85" s="134"/>
      <c r="W85" s="134"/>
      <c r="X85" s="134"/>
      <c r="Y85" s="134"/>
      <c r="Z85" s="134"/>
      <c r="AA85" s="134"/>
      <c r="AB85" s="134"/>
      <c r="AC85" s="134"/>
    </row>
    <row r="86" spans="1:29" s="2" customFormat="1" ht="16.5" customHeight="1">
      <c r="A86" s="134"/>
      <c r="B86" s="94" t="s">
        <v>954</v>
      </c>
      <c r="C86" s="23" t="s">
        <v>952</v>
      </c>
      <c r="D86" s="95" t="s">
        <v>941</v>
      </c>
      <c r="E86" s="159">
        <f>SUM(E83:E85)</f>
        <v>0</v>
      </c>
      <c r="F86" s="69">
        <f t="shared" ref="F86:R86" si="37">SUM(F83:F85)</f>
        <v>0</v>
      </c>
      <c r="G86" s="69">
        <f t="shared" si="37"/>
        <v>0</v>
      </c>
      <c r="H86" s="69">
        <f t="shared" si="37"/>
        <v>0</v>
      </c>
      <c r="I86" s="69">
        <f t="shared" si="37"/>
        <v>0</v>
      </c>
      <c r="J86" s="69">
        <f t="shared" si="37"/>
        <v>0</v>
      </c>
      <c r="K86" s="69">
        <f t="shared" si="37"/>
        <v>0</v>
      </c>
      <c r="L86" s="69">
        <f t="shared" si="37"/>
        <v>0</v>
      </c>
      <c r="M86" s="69">
        <f t="shared" si="37"/>
        <v>0</v>
      </c>
      <c r="N86" s="69">
        <f t="shared" si="37"/>
        <v>0</v>
      </c>
      <c r="O86" s="69">
        <f t="shared" si="37"/>
        <v>0</v>
      </c>
      <c r="P86" s="69">
        <f t="shared" si="37"/>
        <v>0</v>
      </c>
      <c r="Q86" s="69">
        <f t="shared" si="37"/>
        <v>0</v>
      </c>
      <c r="R86" s="69">
        <f t="shared" si="37"/>
        <v>0</v>
      </c>
      <c r="S86" s="250"/>
      <c r="T86" s="134"/>
      <c r="U86" s="134"/>
      <c r="V86" s="134"/>
      <c r="W86" s="134"/>
      <c r="X86" s="134"/>
      <c r="Y86" s="134"/>
      <c r="Z86" s="134"/>
      <c r="AA86" s="134"/>
      <c r="AB86" s="134"/>
      <c r="AC86" s="134"/>
    </row>
    <row r="87" spans="1:29" s="2" customFormat="1" ht="14.45">
      <c r="A87" s="134"/>
      <c r="B87" s="94" t="s">
        <v>955</v>
      </c>
      <c r="C87" s="23" t="s">
        <v>956</v>
      </c>
      <c r="D87" s="18" t="s">
        <v>957</v>
      </c>
      <c r="E87" s="223"/>
      <c r="F87" s="18"/>
      <c r="G87" s="23"/>
      <c r="H87" s="23"/>
      <c r="I87" s="23"/>
      <c r="J87" s="23"/>
      <c r="K87" s="23"/>
      <c r="L87" s="23"/>
      <c r="M87" s="23"/>
      <c r="N87" s="69">
        <f t="shared" ref="N87:N88" si="38">SUM(H87:M87)</f>
        <v>0</v>
      </c>
      <c r="O87" s="23"/>
      <c r="P87" s="68"/>
      <c r="Q87" s="68"/>
      <c r="R87" s="69">
        <f t="shared" si="18"/>
        <v>0</v>
      </c>
      <c r="S87" s="250"/>
      <c r="T87" s="134"/>
      <c r="U87" s="134"/>
      <c r="V87" s="134"/>
      <c r="W87" s="134"/>
      <c r="X87" s="134"/>
      <c r="Y87" s="134"/>
      <c r="Z87" s="134"/>
      <c r="AA87" s="134"/>
      <c r="AB87" s="134"/>
      <c r="AC87" s="134"/>
    </row>
    <row r="88" spans="1:29" s="2" customFormat="1" ht="14.45">
      <c r="A88" s="134"/>
      <c r="B88" s="94" t="s">
        <v>958</v>
      </c>
      <c r="C88" s="23" t="s">
        <v>956</v>
      </c>
      <c r="D88" s="18" t="s">
        <v>959</v>
      </c>
      <c r="E88" s="223"/>
      <c r="F88" s="18"/>
      <c r="G88" s="23"/>
      <c r="H88" s="23"/>
      <c r="I88" s="23"/>
      <c r="J88" s="23"/>
      <c r="K88" s="23"/>
      <c r="L88" s="23"/>
      <c r="M88" s="23"/>
      <c r="N88" s="69">
        <f t="shared" si="38"/>
        <v>0</v>
      </c>
      <c r="O88" s="23"/>
      <c r="P88" s="68"/>
      <c r="Q88" s="68"/>
      <c r="R88" s="69">
        <f t="shared" si="18"/>
        <v>0</v>
      </c>
      <c r="S88" s="250"/>
    </row>
    <row r="89" spans="1:29" ht="14.45">
      <c r="A89" s="14"/>
      <c r="B89" s="14"/>
      <c r="C89" s="14"/>
      <c r="D89" s="14"/>
      <c r="E89" s="14"/>
      <c r="F89" s="14"/>
      <c r="G89" s="14"/>
      <c r="H89" s="14"/>
      <c r="I89" s="14"/>
      <c r="J89" s="14"/>
      <c r="K89" s="14"/>
      <c r="L89" s="14"/>
      <c r="M89" s="14"/>
      <c r="N89" s="14"/>
      <c r="O89" s="14"/>
      <c r="P89" s="14"/>
      <c r="Q89" s="14"/>
      <c r="R89" s="14"/>
    </row>
    <row r="90" spans="1:29" ht="14.45"/>
    <row r="91" spans="1:29" ht="14.45"/>
    <row r="92" spans="1:29" ht="14.45"/>
    <row r="93" spans="1:29" ht="14.45"/>
    <row r="94" spans="1:29" ht="14.45">
      <c r="C94" s="15"/>
    </row>
    <row r="95" spans="1:29" ht="14.45"/>
    <row r="96" spans="1:29" ht="14.45">
      <c r="C96" s="63"/>
    </row>
    <row r="97" spans="3:9" ht="14.45">
      <c r="C97" s="64"/>
      <c r="I97" s="8"/>
    </row>
    <row r="98" spans="3:9" ht="14.45">
      <c r="C98" s="63"/>
    </row>
    <row r="99" spans="3:9" ht="15" customHeight="1">
      <c r="I99" s="8"/>
    </row>
    <row r="100" spans="3:9" ht="15" customHeight="1">
      <c r="C100" s="63"/>
    </row>
  </sheetData>
  <mergeCells count="13">
    <mergeCell ref="C6:S6"/>
    <mergeCell ref="E46:R46"/>
    <mergeCell ref="E8:R8"/>
    <mergeCell ref="S8:S9"/>
    <mergeCell ref="C29:S29"/>
    <mergeCell ref="E71:R71"/>
    <mergeCell ref="S46:S47"/>
    <mergeCell ref="S31:S32"/>
    <mergeCell ref="E31:R31"/>
    <mergeCell ref="S71:S72"/>
    <mergeCell ref="C44:S44"/>
    <mergeCell ref="C58:S58"/>
    <mergeCell ref="C69:S69"/>
  </mergeCells>
  <phoneticPr fontId="10"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4C8EDFC-D701-4790-91B8-159688C076E9}">
          <x14:formula1>
            <xm:f>'Dropdown options'!$B$3:$B$21</xm:f>
          </x14:formula1>
          <xm:sqref>S61:S65 S73:S88 S48:S57 S10:S25 S33:S37 S39:S40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E1100-0DF5-4A60-89B8-0D72A7DE9F22}">
  <dimension ref="B2:S93"/>
  <sheetViews>
    <sheetView zoomScaleNormal="100" workbookViewId="0">
      <selection sqref="A1:XFD1048576"/>
    </sheetView>
  </sheetViews>
  <sheetFormatPr defaultRowHeight="14.45"/>
  <cols>
    <col min="2" max="2" width="16.28515625" customWidth="1"/>
    <col min="3" max="3" width="42.5703125" customWidth="1"/>
    <col min="4" max="4" width="21.7109375" customWidth="1"/>
    <col min="5" max="5" width="23.7109375" customWidth="1"/>
    <col min="6" max="6" width="40.42578125" customWidth="1"/>
    <col min="7" max="12" width="8.7109375" customWidth="1"/>
  </cols>
  <sheetData>
    <row r="2" spans="2:19" ht="26.1">
      <c r="B2" s="125" t="s">
        <v>0</v>
      </c>
    </row>
    <row r="4" spans="2:19" ht="26.1">
      <c r="B4" s="125" t="s">
        <v>960</v>
      </c>
    </row>
    <row r="5" spans="2:19" ht="15" customHeight="1">
      <c r="B5" s="125"/>
    </row>
    <row r="6" spans="2:19" ht="15" customHeight="1">
      <c r="B6" s="24"/>
      <c r="C6" s="349" t="s">
        <v>961</v>
      </c>
      <c r="D6" s="349"/>
      <c r="E6" s="349"/>
      <c r="F6" s="349"/>
      <c r="G6" s="349"/>
      <c r="H6" s="349"/>
      <c r="I6" s="349"/>
      <c r="J6" s="349"/>
      <c r="K6" s="349"/>
      <c r="L6" s="349"/>
      <c r="M6" s="346"/>
      <c r="N6" s="40"/>
      <c r="O6" s="40"/>
      <c r="P6" s="40"/>
      <c r="Q6" s="40"/>
      <c r="R6" s="40"/>
      <c r="S6" s="40"/>
    </row>
    <row r="7" spans="2:19">
      <c r="B7" s="3"/>
      <c r="C7" s="361" t="s">
        <v>3</v>
      </c>
      <c r="D7" s="361"/>
      <c r="E7" s="270"/>
      <c r="F7" s="271"/>
      <c r="G7" s="259">
        <v>1</v>
      </c>
      <c r="H7" s="272">
        <v>2</v>
      </c>
      <c r="I7" s="272">
        <v>3</v>
      </c>
      <c r="J7" s="272">
        <v>4</v>
      </c>
      <c r="K7" s="272">
        <v>5</v>
      </c>
      <c r="L7" s="272">
        <v>6</v>
      </c>
      <c r="M7" s="272">
        <v>7</v>
      </c>
      <c r="N7" s="12"/>
      <c r="O7" s="12"/>
      <c r="P7" s="12"/>
      <c r="Q7" s="12"/>
      <c r="R7" s="12"/>
      <c r="S7" s="12"/>
    </row>
    <row r="8" spans="2:19" ht="14.25" customHeight="1">
      <c r="B8" s="268"/>
      <c r="C8" s="260"/>
      <c r="D8" s="245"/>
      <c r="E8" s="245"/>
      <c r="F8" s="245"/>
      <c r="G8" s="349" t="s">
        <v>962</v>
      </c>
      <c r="H8" s="347"/>
      <c r="I8" s="347"/>
      <c r="J8" s="347"/>
      <c r="K8" s="347"/>
      <c r="L8" s="347"/>
      <c r="M8" s="348"/>
    </row>
    <row r="9" spans="2:19" ht="29.25" customHeight="1">
      <c r="B9" s="28" t="s">
        <v>4</v>
      </c>
      <c r="C9" s="256"/>
      <c r="D9" s="257" t="s">
        <v>963</v>
      </c>
      <c r="E9" s="257" t="s">
        <v>964</v>
      </c>
      <c r="F9" s="257" t="s">
        <v>142</v>
      </c>
      <c r="G9" s="218" t="s">
        <v>8</v>
      </c>
      <c r="H9" s="35" t="s">
        <v>9</v>
      </c>
      <c r="I9" s="35" t="s">
        <v>10</v>
      </c>
      <c r="J9" s="35" t="s">
        <v>11</v>
      </c>
      <c r="K9" s="35" t="s">
        <v>12</v>
      </c>
      <c r="L9" s="35" t="s">
        <v>13</v>
      </c>
      <c r="M9" s="35" t="s">
        <v>143</v>
      </c>
    </row>
    <row r="10" spans="2:19">
      <c r="B10" s="67" t="s">
        <v>965</v>
      </c>
      <c r="C10" s="350" t="s">
        <v>966</v>
      </c>
      <c r="D10" s="358" t="s">
        <v>967</v>
      </c>
      <c r="E10" s="358" t="s">
        <v>334</v>
      </c>
      <c r="F10" s="68" t="s">
        <v>338</v>
      </c>
      <c r="G10" s="261"/>
      <c r="H10" s="261"/>
      <c r="I10" s="261"/>
      <c r="J10" s="261"/>
      <c r="K10" s="261"/>
      <c r="L10" s="261"/>
      <c r="M10" s="60">
        <f t="shared" ref="M10:M25" si="0">SUM(G10:L10)</f>
        <v>0</v>
      </c>
      <c r="O10" s="25"/>
    </row>
    <row r="11" spans="2:19">
      <c r="B11" s="67" t="s">
        <v>968</v>
      </c>
      <c r="C11" s="350"/>
      <c r="D11" s="358"/>
      <c r="E11" s="358"/>
      <c r="F11" s="68" t="s">
        <v>418</v>
      </c>
      <c r="G11" s="261"/>
      <c r="H11" s="261"/>
      <c r="I11" s="261"/>
      <c r="J11" s="261"/>
      <c r="K11" s="261"/>
      <c r="L11" s="261"/>
      <c r="M11" s="60">
        <f t="shared" si="0"/>
        <v>0</v>
      </c>
    </row>
    <row r="12" spans="2:19">
      <c r="B12" s="67" t="s">
        <v>969</v>
      </c>
      <c r="C12" s="350"/>
      <c r="D12" s="358"/>
      <c r="E12" s="358"/>
      <c r="F12" s="68" t="s">
        <v>461</v>
      </c>
      <c r="G12" s="261"/>
      <c r="H12" s="261"/>
      <c r="I12" s="261"/>
      <c r="J12" s="261"/>
      <c r="K12" s="261"/>
      <c r="L12" s="261"/>
      <c r="M12" s="60">
        <f t="shared" si="0"/>
        <v>0</v>
      </c>
    </row>
    <row r="13" spans="2:19">
      <c r="B13" s="67" t="s">
        <v>970</v>
      </c>
      <c r="C13" s="350"/>
      <c r="D13" s="358"/>
      <c r="E13" s="358"/>
      <c r="F13" s="68" t="s">
        <v>484</v>
      </c>
      <c r="G13" s="261"/>
      <c r="H13" s="261"/>
      <c r="I13" s="261"/>
      <c r="J13" s="261"/>
      <c r="K13" s="261"/>
      <c r="L13" s="261"/>
      <c r="M13" s="60">
        <f t="shared" si="0"/>
        <v>0</v>
      </c>
    </row>
    <row r="14" spans="2:19">
      <c r="B14" s="67" t="s">
        <v>971</v>
      </c>
      <c r="C14" s="350"/>
      <c r="D14" s="358"/>
      <c r="E14" s="358"/>
      <c r="F14" s="68" t="s">
        <v>514</v>
      </c>
      <c r="G14" s="261"/>
      <c r="H14" s="261"/>
      <c r="I14" s="261"/>
      <c r="J14" s="261"/>
      <c r="K14" s="261"/>
      <c r="L14" s="261"/>
      <c r="M14" s="60">
        <f t="shared" si="0"/>
        <v>0</v>
      </c>
    </row>
    <row r="15" spans="2:19">
      <c r="B15" s="67" t="s">
        <v>972</v>
      </c>
      <c r="C15" s="350"/>
      <c r="D15" s="358" t="s">
        <v>973</v>
      </c>
      <c r="E15" s="358" t="s">
        <v>974</v>
      </c>
      <c r="F15" s="68" t="s">
        <v>338</v>
      </c>
      <c r="G15" s="261"/>
      <c r="H15" s="261"/>
      <c r="I15" s="261"/>
      <c r="J15" s="261"/>
      <c r="K15" s="261"/>
      <c r="L15" s="261"/>
      <c r="M15" s="60">
        <f t="shared" si="0"/>
        <v>0</v>
      </c>
    </row>
    <row r="16" spans="2:19">
      <c r="B16" s="67" t="s">
        <v>975</v>
      </c>
      <c r="C16" s="350"/>
      <c r="D16" s="358"/>
      <c r="E16" s="358"/>
      <c r="F16" s="68" t="s">
        <v>418</v>
      </c>
      <c r="G16" s="261"/>
      <c r="H16" s="261"/>
      <c r="I16" s="261"/>
      <c r="J16" s="261"/>
      <c r="K16" s="261"/>
      <c r="L16" s="261"/>
      <c r="M16" s="60">
        <f t="shared" si="0"/>
        <v>0</v>
      </c>
    </row>
    <row r="17" spans="2:15">
      <c r="B17" s="67" t="s">
        <v>976</v>
      </c>
      <c r="C17" s="350"/>
      <c r="D17" s="358"/>
      <c r="E17" s="358"/>
      <c r="F17" s="68" t="s">
        <v>461</v>
      </c>
      <c r="G17" s="261"/>
      <c r="H17" s="261"/>
      <c r="I17" s="261"/>
      <c r="J17" s="261"/>
      <c r="K17" s="261"/>
      <c r="L17" s="261"/>
      <c r="M17" s="60">
        <f t="shared" si="0"/>
        <v>0</v>
      </c>
    </row>
    <row r="18" spans="2:15">
      <c r="B18" s="67" t="s">
        <v>977</v>
      </c>
      <c r="C18" s="350"/>
      <c r="D18" s="358"/>
      <c r="E18" s="358"/>
      <c r="F18" s="68" t="s">
        <v>484</v>
      </c>
      <c r="G18" s="261"/>
      <c r="H18" s="261"/>
      <c r="I18" s="261"/>
      <c r="J18" s="261"/>
      <c r="K18" s="261"/>
      <c r="L18" s="261"/>
      <c r="M18" s="60">
        <f t="shared" si="0"/>
        <v>0</v>
      </c>
    </row>
    <row r="19" spans="2:15">
      <c r="B19" s="67" t="s">
        <v>978</v>
      </c>
      <c r="C19" s="350"/>
      <c r="D19" s="358"/>
      <c r="E19" s="358"/>
      <c r="F19" s="68" t="s">
        <v>514</v>
      </c>
      <c r="G19" s="261"/>
      <c r="H19" s="261"/>
      <c r="I19" s="261"/>
      <c r="J19" s="261"/>
      <c r="K19" s="261"/>
      <c r="L19" s="261"/>
      <c r="M19" s="60">
        <f t="shared" si="0"/>
        <v>0</v>
      </c>
    </row>
    <row r="20" spans="2:15">
      <c r="B20" s="67" t="s">
        <v>979</v>
      </c>
      <c r="C20" s="350"/>
      <c r="D20" s="362" t="s">
        <v>980</v>
      </c>
      <c r="E20" s="364"/>
      <c r="F20" s="68" t="s">
        <v>338</v>
      </c>
      <c r="G20" s="261"/>
      <c r="H20" s="261"/>
      <c r="I20" s="261"/>
      <c r="J20" s="261"/>
      <c r="K20" s="261"/>
      <c r="L20" s="261"/>
      <c r="M20" s="60">
        <f t="shared" si="0"/>
        <v>0</v>
      </c>
    </row>
    <row r="21" spans="2:15">
      <c r="B21" s="67" t="s">
        <v>981</v>
      </c>
      <c r="C21" s="350"/>
      <c r="D21" s="363"/>
      <c r="E21" s="365"/>
      <c r="F21" s="68" t="s">
        <v>418</v>
      </c>
      <c r="G21" s="261"/>
      <c r="H21" s="261"/>
      <c r="I21" s="261"/>
      <c r="J21" s="261"/>
      <c r="K21" s="261"/>
      <c r="L21" s="261"/>
      <c r="M21" s="60">
        <f t="shared" si="0"/>
        <v>0</v>
      </c>
    </row>
    <row r="22" spans="2:15">
      <c r="B22" s="67" t="s">
        <v>982</v>
      </c>
      <c r="C22" s="350"/>
      <c r="D22" s="363"/>
      <c r="E22" s="365"/>
      <c r="F22" s="68" t="s">
        <v>461</v>
      </c>
      <c r="G22" s="261"/>
      <c r="H22" s="261"/>
      <c r="I22" s="261"/>
      <c r="J22" s="261"/>
      <c r="K22" s="261"/>
      <c r="L22" s="261"/>
      <c r="M22" s="60">
        <f t="shared" si="0"/>
        <v>0</v>
      </c>
    </row>
    <row r="23" spans="2:15">
      <c r="B23" s="67" t="s">
        <v>983</v>
      </c>
      <c r="C23" s="350"/>
      <c r="D23" s="363"/>
      <c r="E23" s="365"/>
      <c r="F23" s="68" t="s">
        <v>484</v>
      </c>
      <c r="G23" s="261"/>
      <c r="H23" s="261"/>
      <c r="I23" s="261"/>
      <c r="J23" s="261"/>
      <c r="K23" s="261"/>
      <c r="L23" s="261"/>
      <c r="M23" s="60">
        <f t="shared" si="0"/>
        <v>0</v>
      </c>
    </row>
    <row r="24" spans="2:15">
      <c r="B24" s="67" t="s">
        <v>984</v>
      </c>
      <c r="C24" s="350"/>
      <c r="D24" s="350"/>
      <c r="E24" s="366"/>
      <c r="F24" s="68" t="s">
        <v>514</v>
      </c>
      <c r="G24" s="261"/>
      <c r="H24" s="261"/>
      <c r="I24" s="261"/>
      <c r="J24" s="261"/>
      <c r="K24" s="261"/>
      <c r="L24" s="261"/>
      <c r="M24" s="60">
        <f t="shared" si="0"/>
        <v>0</v>
      </c>
    </row>
    <row r="25" spans="2:15">
      <c r="B25" s="67" t="s">
        <v>985</v>
      </c>
      <c r="C25" s="350"/>
      <c r="D25" s="360" t="s">
        <v>986</v>
      </c>
      <c r="E25" s="370"/>
      <c r="F25" s="371"/>
      <c r="G25" s="261"/>
      <c r="H25" s="261"/>
      <c r="I25" s="261"/>
      <c r="J25" s="261"/>
      <c r="K25" s="261"/>
      <c r="L25" s="261"/>
      <c r="M25" s="60">
        <f t="shared" si="0"/>
        <v>0</v>
      </c>
    </row>
    <row r="26" spans="2:15">
      <c r="B26" s="67" t="s">
        <v>987</v>
      </c>
      <c r="C26" s="350"/>
      <c r="D26" s="367" t="s">
        <v>988</v>
      </c>
      <c r="E26" s="368"/>
      <c r="F26" s="369"/>
      <c r="G26" s="60">
        <f t="shared" ref="G26:M26" si="1">SUM(G10:G25)</f>
        <v>0</v>
      </c>
      <c r="H26" s="60">
        <f t="shared" si="1"/>
        <v>0</v>
      </c>
      <c r="I26" s="60">
        <f t="shared" si="1"/>
        <v>0</v>
      </c>
      <c r="J26" s="60">
        <f t="shared" si="1"/>
        <v>0</v>
      </c>
      <c r="K26" s="60">
        <f t="shared" si="1"/>
        <v>0</v>
      </c>
      <c r="L26" s="60">
        <f t="shared" si="1"/>
        <v>0</v>
      </c>
      <c r="M26" s="60">
        <f t="shared" si="1"/>
        <v>0</v>
      </c>
    </row>
    <row r="27" spans="2:15">
      <c r="B27" s="67" t="s">
        <v>989</v>
      </c>
      <c r="C27" s="262" t="s">
        <v>918</v>
      </c>
      <c r="D27" s="273"/>
      <c r="E27" s="274"/>
      <c r="F27" s="192"/>
      <c r="G27" s="261">
        <f>'7. Other Costs and Assumptions'!H23</f>
        <v>0</v>
      </c>
      <c r="H27" s="261">
        <f>'7. Other Costs and Assumptions'!I23</f>
        <v>0</v>
      </c>
      <c r="I27" s="261">
        <f>'7. Other Costs and Assumptions'!J23</f>
        <v>0</v>
      </c>
      <c r="J27" s="261">
        <f>'7. Other Costs and Assumptions'!K23</f>
        <v>0</v>
      </c>
      <c r="K27" s="261">
        <f>'7. Other Costs and Assumptions'!L23</f>
        <v>0</v>
      </c>
      <c r="L27" s="261">
        <f>'7. Other Costs and Assumptions'!M23</f>
        <v>0</v>
      </c>
      <c r="M27" s="261">
        <f>'7. Other Costs and Assumptions'!N23</f>
        <v>0</v>
      </c>
      <c r="O27" s="25"/>
    </row>
    <row r="28" spans="2:15">
      <c r="B28" s="67" t="s">
        <v>990</v>
      </c>
      <c r="C28" s="263" t="s">
        <v>991</v>
      </c>
      <c r="D28" s="273"/>
      <c r="E28" s="274"/>
      <c r="F28" s="192"/>
      <c r="G28" s="261">
        <f>'7. Other Costs and Assumptions'!H52</f>
        <v>0</v>
      </c>
      <c r="H28" s="261">
        <f>'7. Other Costs and Assumptions'!I52</f>
        <v>0</v>
      </c>
      <c r="I28" s="261">
        <f>'7. Other Costs and Assumptions'!J52</f>
        <v>0</v>
      </c>
      <c r="J28" s="261">
        <f>'7. Other Costs and Assumptions'!K52</f>
        <v>0</v>
      </c>
      <c r="K28" s="261">
        <f>'7. Other Costs and Assumptions'!L52</f>
        <v>0</v>
      </c>
      <c r="L28" s="261">
        <f>'7. Other Costs and Assumptions'!M52</f>
        <v>0</v>
      </c>
      <c r="M28" s="261">
        <f>'7. Other Costs and Assumptions'!N52</f>
        <v>0</v>
      </c>
      <c r="O28" s="25"/>
    </row>
    <row r="29" spans="2:15">
      <c r="B29" s="67" t="s">
        <v>992</v>
      </c>
      <c r="C29" s="203"/>
      <c r="D29" s="367" t="s">
        <v>144</v>
      </c>
      <c r="E29" s="368"/>
      <c r="F29" s="369"/>
      <c r="G29" s="60">
        <f t="shared" ref="G29:M29" si="2">G26+G27+G28</f>
        <v>0</v>
      </c>
      <c r="H29" s="60">
        <f t="shared" si="2"/>
        <v>0</v>
      </c>
      <c r="I29" s="60">
        <f t="shared" si="2"/>
        <v>0</v>
      </c>
      <c r="J29" s="60">
        <f t="shared" si="2"/>
        <v>0</v>
      </c>
      <c r="K29" s="60">
        <f t="shared" si="2"/>
        <v>0</v>
      </c>
      <c r="L29" s="60">
        <f t="shared" si="2"/>
        <v>0</v>
      </c>
      <c r="M29" s="60">
        <f t="shared" si="2"/>
        <v>0</v>
      </c>
    </row>
    <row r="30" spans="2:15">
      <c r="B30" s="67" t="s">
        <v>993</v>
      </c>
      <c r="C30" s="262" t="s">
        <v>913</v>
      </c>
      <c r="D30" s="273"/>
      <c r="E30" s="274"/>
      <c r="F30" s="192"/>
      <c r="G30" s="264">
        <f>'7. Other Costs and Assumptions'!H61</f>
        <v>0</v>
      </c>
      <c r="H30" s="264">
        <f>'7. Other Costs and Assumptions'!I61</f>
        <v>0</v>
      </c>
      <c r="I30" s="264">
        <f>'7. Other Costs and Assumptions'!J61</f>
        <v>0</v>
      </c>
      <c r="J30" s="264">
        <f>'7. Other Costs and Assumptions'!K61</f>
        <v>0</v>
      </c>
      <c r="K30" s="264">
        <f>'7. Other Costs and Assumptions'!L61</f>
        <v>0</v>
      </c>
      <c r="L30" s="264">
        <f>'7. Other Costs and Assumptions'!M61</f>
        <v>0</v>
      </c>
      <c r="M30" s="264">
        <f>'7. Other Costs and Assumptions'!N61</f>
        <v>0</v>
      </c>
    </row>
    <row r="31" spans="2:15">
      <c r="B31" s="67" t="s">
        <v>994</v>
      </c>
      <c r="C31" s="262" t="s">
        <v>915</v>
      </c>
      <c r="D31" s="273"/>
      <c r="E31" s="274"/>
      <c r="F31" s="192"/>
      <c r="G31" s="261">
        <f>'7. Other Costs and Assumptions'!H62</f>
        <v>0</v>
      </c>
      <c r="H31" s="261">
        <f>'7. Other Costs and Assumptions'!I62</f>
        <v>0</v>
      </c>
      <c r="I31" s="261">
        <f>'7. Other Costs and Assumptions'!J62</f>
        <v>0</v>
      </c>
      <c r="J31" s="261">
        <f>'7. Other Costs and Assumptions'!K62</f>
        <v>0</v>
      </c>
      <c r="K31" s="261">
        <f>'7. Other Costs and Assumptions'!L62</f>
        <v>0</v>
      </c>
      <c r="L31" s="261">
        <f>'7. Other Costs and Assumptions'!M62</f>
        <v>0</v>
      </c>
      <c r="M31" s="261">
        <f>'7. Other Costs and Assumptions'!N62</f>
        <v>0</v>
      </c>
    </row>
    <row r="34" spans="2:13" ht="16.899999999999999" customHeight="1"/>
    <row r="35" spans="2:13" ht="16.899999999999999" customHeight="1">
      <c r="B35" s="3"/>
      <c r="C35" s="349" t="s">
        <v>995</v>
      </c>
      <c r="D35" s="347"/>
      <c r="E35" s="347"/>
      <c r="F35" s="347"/>
      <c r="G35" s="347"/>
      <c r="H35" s="347"/>
      <c r="I35" s="347"/>
      <c r="J35" s="347"/>
      <c r="K35" s="347"/>
      <c r="L35" s="347"/>
      <c r="M35" s="348"/>
    </row>
    <row r="36" spans="2:13" ht="16.899999999999999" customHeight="1">
      <c r="B36" s="3"/>
      <c r="C36" s="352" t="s">
        <v>3</v>
      </c>
      <c r="D36" s="353"/>
      <c r="E36" s="245"/>
      <c r="F36" s="246"/>
      <c r="G36" s="162">
        <v>1</v>
      </c>
      <c r="H36" s="162">
        <v>2</v>
      </c>
      <c r="I36" s="162">
        <v>3</v>
      </c>
      <c r="J36" s="162">
        <v>4</v>
      </c>
      <c r="K36" s="162">
        <v>5</v>
      </c>
      <c r="L36" s="265">
        <v>6</v>
      </c>
      <c r="M36" s="162">
        <v>7</v>
      </c>
    </row>
    <row r="37" spans="2:13">
      <c r="B37" s="268"/>
      <c r="C37" s="352"/>
      <c r="D37" s="353"/>
      <c r="E37" s="245"/>
      <c r="F37" s="246"/>
      <c r="G37" s="349" t="s">
        <v>962</v>
      </c>
      <c r="H37" s="347"/>
      <c r="I37" s="347"/>
      <c r="J37" s="347"/>
      <c r="K37" s="347"/>
      <c r="L37" s="347"/>
      <c r="M37" s="348"/>
    </row>
    <row r="38" spans="2:13" ht="30" customHeight="1">
      <c r="B38" s="28" t="s">
        <v>4</v>
      </c>
      <c r="C38" s="28"/>
      <c r="D38" s="28" t="s">
        <v>963</v>
      </c>
      <c r="E38" s="28" t="s">
        <v>964</v>
      </c>
      <c r="F38" s="28" t="s">
        <v>142</v>
      </c>
      <c r="G38" s="26" t="s">
        <v>8</v>
      </c>
      <c r="H38" s="26" t="s">
        <v>9</v>
      </c>
      <c r="I38" s="26" t="s">
        <v>10</v>
      </c>
      <c r="J38" s="26" t="s">
        <v>11</v>
      </c>
      <c r="K38" s="26" t="s">
        <v>12</v>
      </c>
      <c r="L38" s="26" t="s">
        <v>13</v>
      </c>
      <c r="M38" s="26" t="s">
        <v>143</v>
      </c>
    </row>
    <row r="39" spans="2:13">
      <c r="B39" s="67" t="s">
        <v>996</v>
      </c>
      <c r="C39" s="350" t="s">
        <v>966</v>
      </c>
      <c r="D39" s="357" t="s">
        <v>967</v>
      </c>
      <c r="E39" s="360" t="s">
        <v>334</v>
      </c>
      <c r="F39" s="68" t="s">
        <v>338</v>
      </c>
      <c r="G39" s="261"/>
      <c r="H39" s="261"/>
      <c r="I39" s="261"/>
      <c r="J39" s="261"/>
      <c r="K39" s="261"/>
      <c r="L39" s="261"/>
      <c r="M39" s="60">
        <f t="shared" ref="M39:M54" si="3">SUM(G39:L39)</f>
        <v>0</v>
      </c>
    </row>
    <row r="40" spans="2:13">
      <c r="B40" s="67" t="s">
        <v>997</v>
      </c>
      <c r="C40" s="350"/>
      <c r="D40" s="357"/>
      <c r="E40" s="360"/>
      <c r="F40" s="68" t="s">
        <v>418</v>
      </c>
      <c r="G40" s="261"/>
      <c r="H40" s="261"/>
      <c r="I40" s="261"/>
      <c r="J40" s="261"/>
      <c r="K40" s="261"/>
      <c r="L40" s="261"/>
      <c r="M40" s="60">
        <f t="shared" si="3"/>
        <v>0</v>
      </c>
    </row>
    <row r="41" spans="2:13">
      <c r="B41" s="67" t="s">
        <v>998</v>
      </c>
      <c r="C41" s="350"/>
      <c r="D41" s="357"/>
      <c r="E41" s="360"/>
      <c r="F41" s="68" t="s">
        <v>461</v>
      </c>
      <c r="G41" s="261"/>
      <c r="H41" s="261"/>
      <c r="I41" s="261"/>
      <c r="J41" s="261"/>
      <c r="K41" s="261"/>
      <c r="L41" s="261"/>
      <c r="M41" s="60">
        <f t="shared" si="3"/>
        <v>0</v>
      </c>
    </row>
    <row r="42" spans="2:13">
      <c r="B42" s="67" t="s">
        <v>999</v>
      </c>
      <c r="C42" s="350"/>
      <c r="D42" s="357"/>
      <c r="E42" s="360"/>
      <c r="F42" s="68" t="s">
        <v>484</v>
      </c>
      <c r="G42" s="261"/>
      <c r="H42" s="261"/>
      <c r="I42" s="261"/>
      <c r="J42" s="261"/>
      <c r="K42" s="261"/>
      <c r="L42" s="261"/>
      <c r="M42" s="60">
        <f t="shared" si="3"/>
        <v>0</v>
      </c>
    </row>
    <row r="43" spans="2:13">
      <c r="B43" s="67" t="s">
        <v>1000</v>
      </c>
      <c r="C43" s="350"/>
      <c r="D43" s="357"/>
      <c r="E43" s="360"/>
      <c r="F43" s="68" t="s">
        <v>514</v>
      </c>
      <c r="G43" s="261"/>
      <c r="H43" s="261"/>
      <c r="I43" s="261"/>
      <c r="J43" s="261"/>
      <c r="K43" s="261"/>
      <c r="L43" s="261"/>
      <c r="M43" s="60">
        <f t="shared" si="3"/>
        <v>0</v>
      </c>
    </row>
    <row r="44" spans="2:13">
      <c r="B44" s="67" t="s">
        <v>1001</v>
      </c>
      <c r="C44" s="350"/>
      <c r="D44" s="357" t="s">
        <v>973</v>
      </c>
      <c r="E44" s="360" t="s">
        <v>974</v>
      </c>
      <c r="F44" s="68" t="s">
        <v>338</v>
      </c>
      <c r="G44" s="261"/>
      <c r="H44" s="261"/>
      <c r="I44" s="261"/>
      <c r="J44" s="261"/>
      <c r="K44" s="261"/>
      <c r="L44" s="261"/>
      <c r="M44" s="60">
        <f t="shared" si="3"/>
        <v>0</v>
      </c>
    </row>
    <row r="45" spans="2:13">
      <c r="B45" s="67" t="s">
        <v>1002</v>
      </c>
      <c r="C45" s="350"/>
      <c r="D45" s="357"/>
      <c r="E45" s="360"/>
      <c r="F45" s="68" t="s">
        <v>418</v>
      </c>
      <c r="G45" s="261"/>
      <c r="H45" s="261"/>
      <c r="I45" s="261"/>
      <c r="J45" s="261"/>
      <c r="K45" s="261"/>
      <c r="L45" s="261"/>
      <c r="M45" s="60">
        <f t="shared" si="3"/>
        <v>0</v>
      </c>
    </row>
    <row r="46" spans="2:13">
      <c r="B46" s="67" t="s">
        <v>1003</v>
      </c>
      <c r="C46" s="350"/>
      <c r="D46" s="357"/>
      <c r="E46" s="360"/>
      <c r="F46" s="68" t="s">
        <v>461</v>
      </c>
      <c r="G46" s="261"/>
      <c r="H46" s="261"/>
      <c r="I46" s="261"/>
      <c r="J46" s="261"/>
      <c r="K46" s="261"/>
      <c r="L46" s="261"/>
      <c r="M46" s="60">
        <f t="shared" si="3"/>
        <v>0</v>
      </c>
    </row>
    <row r="47" spans="2:13">
      <c r="B47" s="67" t="s">
        <v>1004</v>
      </c>
      <c r="C47" s="350"/>
      <c r="D47" s="357"/>
      <c r="E47" s="360"/>
      <c r="F47" s="68" t="s">
        <v>484</v>
      </c>
      <c r="G47" s="261"/>
      <c r="H47" s="261"/>
      <c r="I47" s="261"/>
      <c r="J47" s="261"/>
      <c r="K47" s="261"/>
      <c r="L47" s="261"/>
      <c r="M47" s="60">
        <f t="shared" si="3"/>
        <v>0</v>
      </c>
    </row>
    <row r="48" spans="2:13">
      <c r="B48" s="67" t="s">
        <v>1005</v>
      </c>
      <c r="C48" s="350"/>
      <c r="D48" s="357"/>
      <c r="E48" s="360"/>
      <c r="F48" s="68" t="s">
        <v>514</v>
      </c>
      <c r="G48" s="261"/>
      <c r="H48" s="261"/>
      <c r="I48" s="261"/>
      <c r="J48" s="261"/>
      <c r="K48" s="261"/>
      <c r="L48" s="261"/>
      <c r="M48" s="60">
        <f t="shared" si="3"/>
        <v>0</v>
      </c>
    </row>
    <row r="49" spans="2:13">
      <c r="B49" s="67" t="s">
        <v>1006</v>
      </c>
      <c r="C49" s="350"/>
      <c r="D49" s="358" t="s">
        <v>980</v>
      </c>
      <c r="E49" s="364"/>
      <c r="F49" s="68" t="s">
        <v>338</v>
      </c>
      <c r="G49" s="261"/>
      <c r="H49" s="261"/>
      <c r="I49" s="261"/>
      <c r="J49" s="261"/>
      <c r="K49" s="261"/>
      <c r="L49" s="261"/>
      <c r="M49" s="60">
        <f t="shared" si="3"/>
        <v>0</v>
      </c>
    </row>
    <row r="50" spans="2:13">
      <c r="B50" s="67" t="s">
        <v>1007</v>
      </c>
      <c r="C50" s="350"/>
      <c r="D50" s="359"/>
      <c r="E50" s="365"/>
      <c r="F50" s="68" t="s">
        <v>418</v>
      </c>
      <c r="G50" s="261"/>
      <c r="H50" s="261"/>
      <c r="I50" s="261"/>
      <c r="J50" s="261"/>
      <c r="K50" s="261"/>
      <c r="L50" s="261"/>
      <c r="M50" s="60">
        <f t="shared" si="3"/>
        <v>0</v>
      </c>
    </row>
    <row r="51" spans="2:13">
      <c r="B51" s="67" t="s">
        <v>1008</v>
      </c>
      <c r="C51" s="350"/>
      <c r="D51" s="359"/>
      <c r="E51" s="365"/>
      <c r="F51" s="68" t="s">
        <v>461</v>
      </c>
      <c r="G51" s="261"/>
      <c r="H51" s="261"/>
      <c r="I51" s="261"/>
      <c r="J51" s="261"/>
      <c r="K51" s="261"/>
      <c r="L51" s="261"/>
      <c r="M51" s="60">
        <f t="shared" si="3"/>
        <v>0</v>
      </c>
    </row>
    <row r="52" spans="2:13">
      <c r="B52" s="67" t="s">
        <v>1009</v>
      </c>
      <c r="C52" s="350"/>
      <c r="D52" s="359"/>
      <c r="E52" s="365"/>
      <c r="F52" s="68" t="s">
        <v>484</v>
      </c>
      <c r="G52" s="261"/>
      <c r="H52" s="261"/>
      <c r="I52" s="261"/>
      <c r="J52" s="261"/>
      <c r="K52" s="261"/>
      <c r="L52" s="261"/>
      <c r="M52" s="60">
        <f t="shared" si="3"/>
        <v>0</v>
      </c>
    </row>
    <row r="53" spans="2:13">
      <c r="B53" s="67" t="s">
        <v>1010</v>
      </c>
      <c r="C53" s="350"/>
      <c r="D53" s="351"/>
      <c r="E53" s="366"/>
      <c r="F53" s="68" t="s">
        <v>514</v>
      </c>
      <c r="G53" s="261"/>
      <c r="H53" s="261"/>
      <c r="I53" s="261"/>
      <c r="J53" s="261"/>
      <c r="K53" s="261"/>
      <c r="L53" s="261"/>
      <c r="M53" s="60">
        <f t="shared" si="3"/>
        <v>0</v>
      </c>
    </row>
    <row r="54" spans="2:13">
      <c r="B54" s="67" t="s">
        <v>1011</v>
      </c>
      <c r="C54" s="350"/>
      <c r="D54" s="360" t="s">
        <v>986</v>
      </c>
      <c r="E54" s="370"/>
      <c r="F54" s="371"/>
      <c r="G54" s="261"/>
      <c r="H54" s="261"/>
      <c r="I54" s="261"/>
      <c r="J54" s="261"/>
      <c r="K54" s="261"/>
      <c r="L54" s="261"/>
      <c r="M54" s="60">
        <f t="shared" si="3"/>
        <v>0</v>
      </c>
    </row>
    <row r="55" spans="2:13">
      <c r="B55" s="67" t="s">
        <v>1012</v>
      </c>
      <c r="C55" s="350"/>
      <c r="D55" s="367" t="s">
        <v>988</v>
      </c>
      <c r="E55" s="368"/>
      <c r="F55" s="369"/>
      <c r="G55" s="60">
        <f t="shared" ref="G55:M55" si="4">SUM(G39:G54)</f>
        <v>0</v>
      </c>
      <c r="H55" s="60">
        <f t="shared" si="4"/>
        <v>0</v>
      </c>
      <c r="I55" s="60">
        <f t="shared" si="4"/>
        <v>0</v>
      </c>
      <c r="J55" s="60">
        <f t="shared" si="4"/>
        <v>0</v>
      </c>
      <c r="K55" s="60">
        <f t="shared" si="4"/>
        <v>0</v>
      </c>
      <c r="L55" s="60">
        <f t="shared" si="4"/>
        <v>0</v>
      </c>
      <c r="M55" s="60">
        <f t="shared" si="4"/>
        <v>0</v>
      </c>
    </row>
    <row r="56" spans="2:13">
      <c r="B56" s="67" t="s">
        <v>1013</v>
      </c>
      <c r="C56" s="262" t="s">
        <v>918</v>
      </c>
      <c r="D56" s="273"/>
      <c r="E56" s="274"/>
      <c r="F56" s="192"/>
      <c r="G56" s="261">
        <f>'7. Other Costs and Assumptions'!H23</f>
        <v>0</v>
      </c>
      <c r="H56" s="261">
        <f>'7. Other Costs and Assumptions'!I23</f>
        <v>0</v>
      </c>
      <c r="I56" s="261">
        <f>'7. Other Costs and Assumptions'!J23</f>
        <v>0</v>
      </c>
      <c r="J56" s="261">
        <f>'7. Other Costs and Assumptions'!K23</f>
        <v>0</v>
      </c>
      <c r="K56" s="261">
        <f>'7. Other Costs and Assumptions'!L23</f>
        <v>0</v>
      </c>
      <c r="L56" s="261">
        <f>'7. Other Costs and Assumptions'!M23</f>
        <v>0</v>
      </c>
      <c r="M56" s="261">
        <f>'7. Other Costs and Assumptions'!N23</f>
        <v>0</v>
      </c>
    </row>
    <row r="57" spans="2:13">
      <c r="B57" s="67" t="s">
        <v>1014</v>
      </c>
      <c r="C57" s="266" t="s">
        <v>1015</v>
      </c>
      <c r="D57" s="273"/>
      <c r="E57" s="274"/>
      <c r="F57" s="192"/>
      <c r="G57" s="261">
        <f>'7. Other Costs and Assumptions'!H24</f>
        <v>0</v>
      </c>
      <c r="H57" s="261">
        <f>'7. Other Costs and Assumptions'!I24</f>
        <v>0</v>
      </c>
      <c r="I57" s="261">
        <f>'7. Other Costs and Assumptions'!J24</f>
        <v>0</v>
      </c>
      <c r="J57" s="261">
        <f>'7. Other Costs and Assumptions'!K24</f>
        <v>0</v>
      </c>
      <c r="K57" s="261">
        <f>'7. Other Costs and Assumptions'!L24</f>
        <v>0</v>
      </c>
      <c r="L57" s="261">
        <f>'7. Other Costs and Assumptions'!M24</f>
        <v>0</v>
      </c>
      <c r="M57" s="261">
        <f>'7. Other Costs and Assumptions'!N24</f>
        <v>0</v>
      </c>
    </row>
    <row r="58" spans="2:13">
      <c r="B58" s="67" t="s">
        <v>1016</v>
      </c>
      <c r="C58" s="262" t="s">
        <v>991</v>
      </c>
      <c r="D58" s="273"/>
      <c r="E58" s="274"/>
      <c r="F58" s="192"/>
      <c r="G58" s="261">
        <f>'7. Other Costs and Assumptions'!H52</f>
        <v>0</v>
      </c>
      <c r="H58" s="261">
        <f>'7. Other Costs and Assumptions'!I52</f>
        <v>0</v>
      </c>
      <c r="I58" s="261">
        <f>'7. Other Costs and Assumptions'!J52</f>
        <v>0</v>
      </c>
      <c r="J58" s="261">
        <f>'7. Other Costs and Assumptions'!K52</f>
        <v>0</v>
      </c>
      <c r="K58" s="261">
        <f>'7. Other Costs and Assumptions'!L52</f>
        <v>0</v>
      </c>
      <c r="L58" s="261">
        <f>'7. Other Costs and Assumptions'!M52</f>
        <v>0</v>
      </c>
      <c r="M58" s="261">
        <f>'7. Other Costs and Assumptions'!N52</f>
        <v>0</v>
      </c>
    </row>
    <row r="59" spans="2:13">
      <c r="B59" s="67" t="s">
        <v>1017</v>
      </c>
      <c r="C59" s="267" t="s">
        <v>1018</v>
      </c>
      <c r="D59" s="273"/>
      <c r="E59" s="274"/>
      <c r="F59" s="192"/>
      <c r="G59" s="261">
        <f>'7. Other Costs and Assumptions'!H53</f>
        <v>0</v>
      </c>
      <c r="H59" s="261">
        <f>'7. Other Costs and Assumptions'!I53</f>
        <v>0</v>
      </c>
      <c r="I59" s="261">
        <f>'7. Other Costs and Assumptions'!J53</f>
        <v>0</v>
      </c>
      <c r="J59" s="261">
        <f>'7. Other Costs and Assumptions'!K53</f>
        <v>0</v>
      </c>
      <c r="K59" s="261">
        <f>'7. Other Costs and Assumptions'!L53</f>
        <v>0</v>
      </c>
      <c r="L59" s="261">
        <f>'7. Other Costs and Assumptions'!M53</f>
        <v>0</v>
      </c>
      <c r="M59" s="261">
        <f>'7. Other Costs and Assumptions'!N53</f>
        <v>0</v>
      </c>
    </row>
    <row r="60" spans="2:13">
      <c r="B60" s="241" t="s">
        <v>1019</v>
      </c>
      <c r="C60" s="203"/>
      <c r="D60" s="367" t="s">
        <v>144</v>
      </c>
      <c r="E60" s="368"/>
      <c r="F60" s="369"/>
      <c r="G60" s="60">
        <f t="shared" ref="G60:M60" si="5">G55+G56+G57+G58+G59</f>
        <v>0</v>
      </c>
      <c r="H60" s="60">
        <f t="shared" si="5"/>
        <v>0</v>
      </c>
      <c r="I60" s="60">
        <f t="shared" si="5"/>
        <v>0</v>
      </c>
      <c r="J60" s="60">
        <f t="shared" si="5"/>
        <v>0</v>
      </c>
      <c r="K60" s="60">
        <f t="shared" si="5"/>
        <v>0</v>
      </c>
      <c r="L60" s="60">
        <f t="shared" si="5"/>
        <v>0</v>
      </c>
      <c r="M60" s="60">
        <f t="shared" si="5"/>
        <v>0</v>
      </c>
    </row>
    <row r="61" spans="2:13">
      <c r="B61" s="67" t="s">
        <v>1020</v>
      </c>
      <c r="C61" s="262" t="s">
        <v>913</v>
      </c>
      <c r="D61" s="273"/>
      <c r="E61" s="274"/>
      <c r="F61" s="192"/>
      <c r="G61" s="59"/>
      <c r="H61" s="59"/>
      <c r="I61" s="59"/>
      <c r="J61" s="59"/>
      <c r="K61" s="59"/>
      <c r="L61" s="59"/>
      <c r="M61" s="59"/>
    </row>
    <row r="62" spans="2:13">
      <c r="B62" s="67" t="s">
        <v>1021</v>
      </c>
      <c r="C62" s="262" t="s">
        <v>915</v>
      </c>
      <c r="D62" s="273"/>
      <c r="E62" s="274"/>
      <c r="F62" s="192"/>
      <c r="G62" s="56"/>
      <c r="H62" s="56"/>
      <c r="I62" s="56"/>
      <c r="J62" s="56"/>
      <c r="K62" s="56"/>
      <c r="L62" s="56"/>
      <c r="M62" s="56"/>
    </row>
    <row r="66" spans="2:13">
      <c r="B66" s="3"/>
      <c r="C66" s="354" t="s">
        <v>1022</v>
      </c>
      <c r="D66" s="354"/>
      <c r="E66" s="354"/>
      <c r="F66" s="354"/>
      <c r="G66" s="346"/>
      <c r="H66" s="346"/>
      <c r="I66" s="346"/>
      <c r="J66" s="346"/>
      <c r="K66" s="346"/>
      <c r="L66" s="346"/>
      <c r="M66" s="346"/>
    </row>
    <row r="67" spans="2:13">
      <c r="B67" s="3"/>
      <c r="C67" s="355" t="s">
        <v>3</v>
      </c>
      <c r="D67" s="356"/>
      <c r="E67" s="258"/>
      <c r="F67" s="259"/>
      <c r="G67" s="246">
        <v>1</v>
      </c>
      <c r="H67" s="73">
        <v>2</v>
      </c>
      <c r="I67" s="73">
        <v>3</v>
      </c>
      <c r="J67" s="73">
        <v>4</v>
      </c>
      <c r="K67" s="73">
        <v>5</v>
      </c>
      <c r="L67" s="73">
        <v>6</v>
      </c>
      <c r="M67" s="73">
        <v>7</v>
      </c>
    </row>
    <row r="68" spans="2:13">
      <c r="B68" s="268"/>
      <c r="C68" s="352"/>
      <c r="D68" s="353"/>
      <c r="E68" s="245"/>
      <c r="F68" s="246"/>
      <c r="G68" s="348" t="s">
        <v>962</v>
      </c>
      <c r="H68" s="346"/>
      <c r="I68" s="346"/>
      <c r="J68" s="346"/>
      <c r="K68" s="346"/>
      <c r="L68" s="346"/>
      <c r="M68" s="346"/>
    </row>
    <row r="69" spans="2:13" ht="35.65" customHeight="1">
      <c r="B69" s="28" t="s">
        <v>4</v>
      </c>
      <c r="C69" s="256"/>
      <c r="D69" s="256" t="s">
        <v>963</v>
      </c>
      <c r="E69" s="256" t="s">
        <v>964</v>
      </c>
      <c r="F69" s="256" t="s">
        <v>142</v>
      </c>
      <c r="G69" s="26" t="s">
        <v>8</v>
      </c>
      <c r="H69" s="26" t="s">
        <v>9</v>
      </c>
      <c r="I69" s="26" t="s">
        <v>10</v>
      </c>
      <c r="J69" s="26" t="s">
        <v>11</v>
      </c>
      <c r="K69" s="26" t="s">
        <v>12</v>
      </c>
      <c r="L69" s="26" t="s">
        <v>13</v>
      </c>
      <c r="M69" s="26" t="s">
        <v>143</v>
      </c>
    </row>
    <row r="70" spans="2:13">
      <c r="B70" s="67" t="s">
        <v>1023</v>
      </c>
      <c r="C70" s="351" t="s">
        <v>966</v>
      </c>
      <c r="D70" s="357" t="s">
        <v>967</v>
      </c>
      <c r="E70" s="357" t="s">
        <v>334</v>
      </c>
      <c r="F70" s="68" t="s">
        <v>338</v>
      </c>
      <c r="G70" s="261"/>
      <c r="H70" s="261"/>
      <c r="I70" s="261"/>
      <c r="J70" s="261"/>
      <c r="K70" s="261"/>
      <c r="L70" s="261"/>
      <c r="M70" s="60">
        <f t="shared" ref="M70:M85" si="6">SUM(G70:L70)</f>
        <v>0</v>
      </c>
    </row>
    <row r="71" spans="2:13">
      <c r="B71" s="67" t="s">
        <v>1024</v>
      </c>
      <c r="C71" s="351"/>
      <c r="D71" s="357"/>
      <c r="E71" s="357"/>
      <c r="F71" s="68" t="s">
        <v>418</v>
      </c>
      <c r="G71" s="261"/>
      <c r="H71" s="261"/>
      <c r="I71" s="261"/>
      <c r="J71" s="261"/>
      <c r="K71" s="261"/>
      <c r="L71" s="261"/>
      <c r="M71" s="60">
        <f t="shared" si="6"/>
        <v>0</v>
      </c>
    </row>
    <row r="72" spans="2:13">
      <c r="B72" s="67" t="s">
        <v>1025</v>
      </c>
      <c r="C72" s="351"/>
      <c r="D72" s="357"/>
      <c r="E72" s="357"/>
      <c r="F72" s="68" t="s">
        <v>461</v>
      </c>
      <c r="G72" s="261"/>
      <c r="H72" s="261"/>
      <c r="I72" s="261"/>
      <c r="J72" s="261"/>
      <c r="K72" s="261"/>
      <c r="L72" s="261"/>
      <c r="M72" s="60">
        <f t="shared" si="6"/>
        <v>0</v>
      </c>
    </row>
    <row r="73" spans="2:13">
      <c r="B73" s="67" t="s">
        <v>1026</v>
      </c>
      <c r="C73" s="351"/>
      <c r="D73" s="357"/>
      <c r="E73" s="357"/>
      <c r="F73" s="68" t="s">
        <v>484</v>
      </c>
      <c r="G73" s="261"/>
      <c r="H73" s="261"/>
      <c r="I73" s="261"/>
      <c r="J73" s="261"/>
      <c r="K73" s="261"/>
      <c r="L73" s="261"/>
      <c r="M73" s="60">
        <f t="shared" si="6"/>
        <v>0</v>
      </c>
    </row>
    <row r="74" spans="2:13">
      <c r="B74" s="67" t="s">
        <v>1027</v>
      </c>
      <c r="C74" s="351"/>
      <c r="D74" s="357"/>
      <c r="E74" s="357"/>
      <c r="F74" s="68" t="s">
        <v>514</v>
      </c>
      <c r="G74" s="261"/>
      <c r="H74" s="261"/>
      <c r="I74" s="261"/>
      <c r="J74" s="261"/>
      <c r="K74" s="261"/>
      <c r="L74" s="261"/>
      <c r="M74" s="60">
        <f t="shared" si="6"/>
        <v>0</v>
      </c>
    </row>
    <row r="75" spans="2:13">
      <c r="B75" s="67" t="s">
        <v>1028</v>
      </c>
      <c r="C75" s="351"/>
      <c r="D75" s="357" t="s">
        <v>973</v>
      </c>
      <c r="E75" s="357" t="s">
        <v>974</v>
      </c>
      <c r="F75" s="68" t="s">
        <v>338</v>
      </c>
      <c r="G75" s="261"/>
      <c r="H75" s="261"/>
      <c r="I75" s="261"/>
      <c r="J75" s="261"/>
      <c r="K75" s="261"/>
      <c r="L75" s="261"/>
      <c r="M75" s="60">
        <f t="shared" si="6"/>
        <v>0</v>
      </c>
    </row>
    <row r="76" spans="2:13">
      <c r="B76" s="67" t="s">
        <v>1029</v>
      </c>
      <c r="C76" s="351"/>
      <c r="D76" s="357"/>
      <c r="E76" s="357"/>
      <c r="F76" s="68" t="s">
        <v>418</v>
      </c>
      <c r="G76" s="261"/>
      <c r="H76" s="261"/>
      <c r="I76" s="261"/>
      <c r="J76" s="261"/>
      <c r="K76" s="261"/>
      <c r="L76" s="261"/>
      <c r="M76" s="60">
        <f t="shared" si="6"/>
        <v>0</v>
      </c>
    </row>
    <row r="77" spans="2:13">
      <c r="B77" s="67" t="s">
        <v>1030</v>
      </c>
      <c r="C77" s="351"/>
      <c r="D77" s="357"/>
      <c r="E77" s="357"/>
      <c r="F77" s="68" t="s">
        <v>461</v>
      </c>
      <c r="G77" s="261"/>
      <c r="H77" s="261"/>
      <c r="I77" s="261"/>
      <c r="J77" s="261"/>
      <c r="K77" s="261"/>
      <c r="L77" s="261"/>
      <c r="M77" s="60">
        <f t="shared" si="6"/>
        <v>0</v>
      </c>
    </row>
    <row r="78" spans="2:13">
      <c r="B78" s="67" t="s">
        <v>1031</v>
      </c>
      <c r="C78" s="351"/>
      <c r="D78" s="357"/>
      <c r="E78" s="357"/>
      <c r="F78" s="68" t="s">
        <v>484</v>
      </c>
      <c r="G78" s="261"/>
      <c r="H78" s="261"/>
      <c r="I78" s="261"/>
      <c r="J78" s="261"/>
      <c r="K78" s="261"/>
      <c r="L78" s="261"/>
      <c r="M78" s="60">
        <f t="shared" si="6"/>
        <v>0</v>
      </c>
    </row>
    <row r="79" spans="2:13">
      <c r="B79" s="67" t="s">
        <v>1032</v>
      </c>
      <c r="C79" s="351"/>
      <c r="D79" s="357"/>
      <c r="E79" s="357"/>
      <c r="F79" s="68" t="s">
        <v>514</v>
      </c>
      <c r="G79" s="261"/>
      <c r="H79" s="261"/>
      <c r="I79" s="261"/>
      <c r="J79" s="261"/>
      <c r="K79" s="261"/>
      <c r="L79" s="261"/>
      <c r="M79" s="60">
        <f t="shared" si="6"/>
        <v>0</v>
      </c>
    </row>
    <row r="80" spans="2:13">
      <c r="B80" s="67" t="s">
        <v>1033</v>
      </c>
      <c r="C80" s="351"/>
      <c r="D80" s="358" t="s">
        <v>980</v>
      </c>
      <c r="E80" s="364"/>
      <c r="F80" s="68" t="s">
        <v>338</v>
      </c>
      <c r="G80" s="261"/>
      <c r="H80" s="261"/>
      <c r="I80" s="261"/>
      <c r="J80" s="261"/>
      <c r="K80" s="261"/>
      <c r="L80" s="261"/>
      <c r="M80" s="60">
        <f t="shared" si="6"/>
        <v>0</v>
      </c>
    </row>
    <row r="81" spans="2:13">
      <c r="B81" s="67" t="s">
        <v>1034</v>
      </c>
      <c r="C81" s="351"/>
      <c r="D81" s="359"/>
      <c r="E81" s="365"/>
      <c r="F81" s="68" t="s">
        <v>418</v>
      </c>
      <c r="G81" s="261"/>
      <c r="H81" s="261"/>
      <c r="I81" s="261"/>
      <c r="J81" s="261"/>
      <c r="K81" s="261"/>
      <c r="L81" s="261"/>
      <c r="M81" s="60">
        <f t="shared" si="6"/>
        <v>0</v>
      </c>
    </row>
    <row r="82" spans="2:13">
      <c r="B82" s="67" t="s">
        <v>1035</v>
      </c>
      <c r="C82" s="351"/>
      <c r="D82" s="359"/>
      <c r="E82" s="365"/>
      <c r="F82" s="68" t="s">
        <v>461</v>
      </c>
      <c r="G82" s="261"/>
      <c r="H82" s="261"/>
      <c r="I82" s="261"/>
      <c r="J82" s="261"/>
      <c r="K82" s="261"/>
      <c r="L82" s="261"/>
      <c r="M82" s="60">
        <f t="shared" si="6"/>
        <v>0</v>
      </c>
    </row>
    <row r="83" spans="2:13">
      <c r="B83" s="67" t="s">
        <v>1036</v>
      </c>
      <c r="C83" s="351"/>
      <c r="D83" s="359"/>
      <c r="E83" s="365"/>
      <c r="F83" s="68" t="s">
        <v>484</v>
      </c>
      <c r="G83" s="261"/>
      <c r="H83" s="261"/>
      <c r="I83" s="261"/>
      <c r="J83" s="261"/>
      <c r="K83" s="261"/>
      <c r="L83" s="261"/>
      <c r="M83" s="60">
        <f t="shared" si="6"/>
        <v>0</v>
      </c>
    </row>
    <row r="84" spans="2:13">
      <c r="B84" s="67" t="s">
        <v>1037</v>
      </c>
      <c r="C84" s="351"/>
      <c r="D84" s="351"/>
      <c r="E84" s="366"/>
      <c r="F84" s="68" t="s">
        <v>514</v>
      </c>
      <c r="G84" s="261"/>
      <c r="H84" s="261"/>
      <c r="I84" s="261"/>
      <c r="J84" s="261"/>
      <c r="K84" s="261"/>
      <c r="L84" s="261"/>
      <c r="M84" s="60">
        <f t="shared" si="6"/>
        <v>0</v>
      </c>
    </row>
    <row r="85" spans="2:13">
      <c r="B85" s="67" t="s">
        <v>1038</v>
      </c>
      <c r="C85" s="351"/>
      <c r="D85" s="360" t="s">
        <v>986</v>
      </c>
      <c r="E85" s="370"/>
      <c r="F85" s="371"/>
      <c r="G85" s="261"/>
      <c r="H85" s="261"/>
      <c r="I85" s="261"/>
      <c r="J85" s="261"/>
      <c r="K85" s="261"/>
      <c r="L85" s="261"/>
      <c r="M85" s="60">
        <f t="shared" si="6"/>
        <v>0</v>
      </c>
    </row>
    <row r="86" spans="2:13">
      <c r="B86" s="67" t="s">
        <v>1039</v>
      </c>
      <c r="C86" s="351"/>
      <c r="D86" s="367" t="s">
        <v>988</v>
      </c>
      <c r="E86" s="368"/>
      <c r="F86" s="369"/>
      <c r="G86" s="60">
        <f t="shared" ref="G86:M86" si="7">SUM(G70:G85)</f>
        <v>0</v>
      </c>
      <c r="H86" s="60">
        <f t="shared" si="7"/>
        <v>0</v>
      </c>
      <c r="I86" s="60">
        <f t="shared" si="7"/>
        <v>0</v>
      </c>
      <c r="J86" s="60">
        <f t="shared" si="7"/>
        <v>0</v>
      </c>
      <c r="K86" s="60">
        <f t="shared" si="7"/>
        <v>0</v>
      </c>
      <c r="L86" s="60">
        <f t="shared" si="7"/>
        <v>0</v>
      </c>
      <c r="M86" s="60">
        <f t="shared" si="7"/>
        <v>0</v>
      </c>
    </row>
    <row r="87" spans="2:13">
      <c r="B87" s="67" t="s">
        <v>1040</v>
      </c>
      <c r="C87" s="240" t="s">
        <v>918</v>
      </c>
      <c r="D87" s="274"/>
      <c r="E87" s="274"/>
      <c r="F87" s="192"/>
      <c r="G87" s="261">
        <f>'7. Other Costs and Assumptions'!H23</f>
        <v>0</v>
      </c>
      <c r="H87" s="261">
        <f>'7. Other Costs and Assumptions'!I23</f>
        <v>0</v>
      </c>
      <c r="I87" s="261">
        <f>'7. Other Costs and Assumptions'!J23</f>
        <v>0</v>
      </c>
      <c r="J87" s="261">
        <f>'7. Other Costs and Assumptions'!K23</f>
        <v>0</v>
      </c>
      <c r="K87" s="261">
        <f>'7. Other Costs and Assumptions'!L23</f>
        <v>0</v>
      </c>
      <c r="L87" s="261">
        <f>'7. Other Costs and Assumptions'!M23</f>
        <v>0</v>
      </c>
      <c r="M87" s="261">
        <f>'7. Other Costs and Assumptions'!N23</f>
        <v>0</v>
      </c>
    </row>
    <row r="88" spans="2:13">
      <c r="B88" s="67" t="s">
        <v>1041</v>
      </c>
      <c r="C88" s="38" t="s">
        <v>1015</v>
      </c>
      <c r="D88" s="275"/>
      <c r="E88" s="274"/>
      <c r="F88" s="192"/>
      <c r="G88" s="261">
        <f>'7. Other Costs and Assumptions'!H25</f>
        <v>0</v>
      </c>
      <c r="H88" s="261">
        <f>'7. Other Costs and Assumptions'!I25</f>
        <v>0</v>
      </c>
      <c r="I88" s="261">
        <f>'7. Other Costs and Assumptions'!J25</f>
        <v>0</v>
      </c>
      <c r="J88" s="261">
        <f>'7. Other Costs and Assumptions'!K25</f>
        <v>0</v>
      </c>
      <c r="K88" s="261">
        <f>'7. Other Costs and Assumptions'!L25</f>
        <v>0</v>
      </c>
      <c r="L88" s="261">
        <f>'7. Other Costs and Assumptions'!M25</f>
        <v>0</v>
      </c>
      <c r="M88" s="261">
        <f>'7. Other Costs and Assumptions'!N25</f>
        <v>0</v>
      </c>
    </row>
    <row r="89" spans="2:13">
      <c r="B89" s="67" t="s">
        <v>1042</v>
      </c>
      <c r="C89" s="240" t="s">
        <v>991</v>
      </c>
      <c r="D89" s="275"/>
      <c r="E89" s="274"/>
      <c r="F89" s="192"/>
      <c r="G89" s="261">
        <f>'7. Other Costs and Assumptions'!H52</f>
        <v>0</v>
      </c>
      <c r="H89" s="261">
        <f>'7. Other Costs and Assumptions'!I52</f>
        <v>0</v>
      </c>
      <c r="I89" s="261">
        <f>'7. Other Costs and Assumptions'!J52</f>
        <v>0</v>
      </c>
      <c r="J89" s="261">
        <f>'7. Other Costs and Assumptions'!K52</f>
        <v>0</v>
      </c>
      <c r="K89" s="261">
        <f>'7. Other Costs and Assumptions'!L52</f>
        <v>0</v>
      </c>
      <c r="L89" s="261">
        <f>'7. Other Costs and Assumptions'!M52</f>
        <v>0</v>
      </c>
      <c r="M89" s="261">
        <f>'7. Other Costs and Assumptions'!N52</f>
        <v>0</v>
      </c>
    </row>
    <row r="90" spans="2:13">
      <c r="B90" s="67" t="s">
        <v>1043</v>
      </c>
      <c r="C90" s="38" t="s">
        <v>1018</v>
      </c>
      <c r="D90" s="274"/>
      <c r="E90" s="274"/>
      <c r="F90" s="192"/>
      <c r="G90" s="261">
        <f>'7. Other Costs and Assumptions'!H54</f>
        <v>0</v>
      </c>
      <c r="H90" s="261">
        <f>'7. Other Costs and Assumptions'!I54</f>
        <v>0</v>
      </c>
      <c r="I90" s="261">
        <f>'7. Other Costs and Assumptions'!J54</f>
        <v>0</v>
      </c>
      <c r="J90" s="261">
        <f>'7. Other Costs and Assumptions'!K54</f>
        <v>0</v>
      </c>
      <c r="K90" s="261">
        <f>'7. Other Costs and Assumptions'!L54</f>
        <v>0</v>
      </c>
      <c r="L90" s="261">
        <f>'7. Other Costs and Assumptions'!M54</f>
        <v>0</v>
      </c>
      <c r="M90" s="261">
        <f>'7. Other Costs and Assumptions'!N54</f>
        <v>0</v>
      </c>
    </row>
    <row r="91" spans="2:13">
      <c r="B91" s="241" t="s">
        <v>1044</v>
      </c>
      <c r="C91" s="203"/>
      <c r="D91" s="367" t="s">
        <v>144</v>
      </c>
      <c r="E91" s="368"/>
      <c r="F91" s="369"/>
      <c r="G91" s="60">
        <f t="shared" ref="G91:M91" si="8">G86+G87+G88+G89+G90</f>
        <v>0</v>
      </c>
      <c r="H91" s="60">
        <f t="shared" si="8"/>
        <v>0</v>
      </c>
      <c r="I91" s="60">
        <f t="shared" si="8"/>
        <v>0</v>
      </c>
      <c r="J91" s="60">
        <f t="shared" si="8"/>
        <v>0</v>
      </c>
      <c r="K91" s="60">
        <f t="shared" si="8"/>
        <v>0</v>
      </c>
      <c r="L91" s="60">
        <f t="shared" si="8"/>
        <v>0</v>
      </c>
      <c r="M91" s="60">
        <f t="shared" si="8"/>
        <v>0</v>
      </c>
    </row>
    <row r="92" spans="2:13">
      <c r="B92" s="67" t="s">
        <v>1045</v>
      </c>
      <c r="C92" s="262" t="s">
        <v>913</v>
      </c>
      <c r="D92" s="273"/>
      <c r="E92" s="274"/>
      <c r="F92" s="192"/>
      <c r="G92" s="59"/>
      <c r="H92" s="59"/>
      <c r="I92" s="59"/>
      <c r="J92" s="59"/>
      <c r="K92" s="59"/>
      <c r="L92" s="59"/>
      <c r="M92" s="59"/>
    </row>
    <row r="93" spans="2:13">
      <c r="B93" s="67" t="s">
        <v>1046</v>
      </c>
      <c r="C93" s="262" t="s">
        <v>915</v>
      </c>
      <c r="D93" s="273"/>
      <c r="E93" s="274"/>
      <c r="F93" s="192"/>
      <c r="G93" s="56"/>
      <c r="H93" s="56"/>
      <c r="I93" s="56"/>
      <c r="J93" s="56"/>
      <c r="K93" s="56"/>
      <c r="L93" s="56"/>
      <c r="M93" s="56"/>
    </row>
  </sheetData>
  <mergeCells count="41">
    <mergeCell ref="D86:F86"/>
    <mergeCell ref="D85:F85"/>
    <mergeCell ref="D91:F91"/>
    <mergeCell ref="D25:F25"/>
    <mergeCell ref="E49:E53"/>
    <mergeCell ref="D70:D74"/>
    <mergeCell ref="D75:D79"/>
    <mergeCell ref="E75:E79"/>
    <mergeCell ref="E70:E74"/>
    <mergeCell ref="D80:D84"/>
    <mergeCell ref="E80:E84"/>
    <mergeCell ref="D54:F54"/>
    <mergeCell ref="D55:F55"/>
    <mergeCell ref="D60:F60"/>
    <mergeCell ref="C7:D7"/>
    <mergeCell ref="C6:M6"/>
    <mergeCell ref="C35:M35"/>
    <mergeCell ref="E10:E14"/>
    <mergeCell ref="E15:E19"/>
    <mergeCell ref="D10:D14"/>
    <mergeCell ref="D15:D19"/>
    <mergeCell ref="D20:D24"/>
    <mergeCell ref="E20:E24"/>
    <mergeCell ref="D26:F26"/>
    <mergeCell ref="D29:F29"/>
    <mergeCell ref="G37:M37"/>
    <mergeCell ref="C39:C55"/>
    <mergeCell ref="G68:M68"/>
    <mergeCell ref="C70:C86"/>
    <mergeCell ref="G8:M8"/>
    <mergeCell ref="C10:C26"/>
    <mergeCell ref="C36:D36"/>
    <mergeCell ref="C37:D37"/>
    <mergeCell ref="C66:M66"/>
    <mergeCell ref="C67:D67"/>
    <mergeCell ref="C68:D68"/>
    <mergeCell ref="D39:D43"/>
    <mergeCell ref="D44:D48"/>
    <mergeCell ref="D49:D53"/>
    <mergeCell ref="E39:E43"/>
    <mergeCell ref="E44:E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208CFB2C728A5F4C8BBE6A24FE0E6FCE" ma:contentTypeVersion="25" ma:contentTypeDescription="Create a new document." ma:contentTypeScope="" ma:versionID="12b508a63ab07d68bf5888c2bc8979c7">
  <xsd:schema xmlns:xsd="http://www.w3.org/2001/XMLSchema" xmlns:xs="http://www.w3.org/2001/XMLSchema" xmlns:p="http://schemas.microsoft.com/office/2006/metadata/properties" xmlns:ns1="http://schemas.microsoft.com/sharepoint/v3" xmlns:ns2="dfc5cf3b-63a0-41eb-9e2d-d2b6491b4379" xmlns:ns3="288dc7ab-520d-4eb9-98c2-a63fed96acef" targetNamespace="http://schemas.microsoft.com/office/2006/metadata/properties" ma:root="true" ma:fieldsID="86f08417d15df3fe816549fe7ea3fc25" ns1:_="" ns2:_="" ns3:_="">
    <xsd:import namespace="http://schemas.microsoft.com/sharepoint/v3"/>
    <xsd:import namespace="dfc5cf3b-63a0-41eb-9e2d-d2b6491b4379"/>
    <xsd:import namespace="288dc7ab-520d-4eb9-98c2-a63fed96acef"/>
    <xsd:element name="properties">
      <xsd:complexType>
        <xsd:sequence>
          <xsd:element name="documentManagement">
            <xsd:complexType>
              <xsd:all>
                <xsd:element ref="ns2:n70e42a9bc7847e39bf54d9b9f99ae04" minOccurs="0"/>
                <xsd:element ref="ns2:TaxCatchAll"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1:_ip_UnifiedCompliancePolicyProperties" minOccurs="0"/>
                <xsd:element ref="ns1:_ip_UnifiedCompliancePolicyUIAction" minOccurs="0"/>
                <xsd:element ref="ns3:Type_x0020_of_x0020_doc"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3:MediaServiceObjectDetectorVersions" minOccurs="0"/>
                <xsd:element ref="ns3:MediaServiceOCR" minOccurs="0"/>
                <xsd:element ref="ns3:MediaServiceDateTake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c5cf3b-63a0-41eb-9e2d-d2b6491b4379" elementFormDefault="qualified">
    <xsd:import namespace="http://schemas.microsoft.com/office/2006/documentManagement/types"/>
    <xsd:import namespace="http://schemas.microsoft.com/office/infopath/2007/PartnerControls"/>
    <xsd:element name="n70e42a9bc7847e39bf54d9b9f99ae04" ma:index="9" nillable="true" ma:taxonomy="true" ma:internalName="n70e42a9bc7847e39bf54d9b9f99ae04" ma:taxonomyFieldName="Review_x0020_Period" ma:displayName="Review Period" ma:indexed="true" ma:default="" ma:fieldId="{770e42a9-bc78-47e3-9bf5-4d9b9f99ae04}" ma:sspId="f924a736-b285-4c68-8cdb-5ccf3ff341b6" ma:termSetId="ae5d3d12-d233-4495-96ee-682d1d36f94e" ma:anchorId="00000000-0000-0000-0000-000000000000" ma:open="false" ma:isKeyword="false">
      <xsd:complexType>
        <xsd:sequence>
          <xsd:element ref="pc:Terms" minOccurs="0" maxOccurs="1"/>
        </xsd:sequence>
      </xsd:complexType>
    </xsd:element>
    <xsd:element name="TaxCatchAll" ma:index="10" nillable="true" ma:displayName="Taxonomy Catch All Column" ma:description="" ma:hidden="true" ma:list="{611ec8d2-c813-4531-b966-1319a11e9c0f}" ma:internalName="TaxCatchAll" ma:showField="CatchAllData" ma:web="dfc5cf3b-63a0-41eb-9e2d-d2b6491b4379">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88dc7ab-520d-4eb9-98c2-a63fed96acef"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Type_x0020_of_x0020_doc" ma:index="19" nillable="true" ma:displayName="Type of doc" ma:internalName="Type_x0020_of_x0020_doc">
      <xsd:simpleType>
        <xsd:restriction base="dms:Choice">
          <xsd:enumeration value="Quantitative KPIs"/>
          <xsd:enumeration value="Qualitative KPIs"/>
          <xsd:enumeration value="Dashboard"/>
          <xsd:enumeration value="Map &amp; other docs"/>
        </xsd:restriction>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924a736-b285-4c68-8cdb-5ccf3ff341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fc5cf3b-63a0-41eb-9e2d-d2b6491b4379" xsi:nil="true"/>
    <lcf76f155ced4ddcb4097134ff3c332f xmlns="288dc7ab-520d-4eb9-98c2-a63fed96acef">
      <Terms xmlns="http://schemas.microsoft.com/office/infopath/2007/PartnerControls"/>
    </lcf76f155ced4ddcb4097134ff3c332f>
    <n70e42a9bc7847e39bf54d9b9f99ae04 xmlns="dfc5cf3b-63a0-41eb-9e2d-d2b6491b4379">
      <Terms xmlns="http://schemas.microsoft.com/office/infopath/2007/PartnerControls"/>
    </n70e42a9bc7847e39bf54d9b9f99ae04>
    <_ip_UnifiedCompliancePolicyProperties xmlns="http://schemas.microsoft.com/sharepoint/v3" xsi:nil="true"/>
    <Type_x0020_of_x0020_doc xmlns="288dc7ab-520d-4eb9-98c2-a63fed96acef" xsi:nil="true"/>
  </documentManagement>
</p:properties>
</file>

<file path=customXml/itemProps1.xml><?xml version="1.0" encoding="utf-8"?>
<ds:datastoreItem xmlns:ds="http://schemas.openxmlformats.org/officeDocument/2006/customXml" ds:itemID="{6EF1A44F-3F14-4525-B215-07A032FC5AF7}"/>
</file>

<file path=customXml/itemProps2.xml><?xml version="1.0" encoding="utf-8"?>
<ds:datastoreItem xmlns:ds="http://schemas.openxmlformats.org/officeDocument/2006/customXml" ds:itemID="{1B9DF401-314F-43C2-B133-17EE7791CE4B}"/>
</file>

<file path=customXml/itemProps3.xml><?xml version="1.0" encoding="utf-8"?>
<ds:datastoreItem xmlns:ds="http://schemas.openxmlformats.org/officeDocument/2006/customXml" ds:itemID="{9C1AFBFE-DBA9-4444-A9A7-03AC6AD896FE}"/>
</file>

<file path=customXml/itemProps4.xml><?xml version="1.0" encoding="utf-8"?>
<ds:datastoreItem xmlns:ds="http://schemas.openxmlformats.org/officeDocument/2006/customXml" ds:itemID="{A6EFACEC-C86C-4E5F-943A-678E844DB4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Glen Mounfort</dc:creator>
  <cp:keywords/>
  <dc:description/>
  <cp:lastModifiedBy/>
  <cp:revision/>
  <dcterms:created xsi:type="dcterms:W3CDTF">2024-07-05T16:05:50Z</dcterms:created>
  <dcterms:modified xsi:type="dcterms:W3CDTF">2024-12-11T14:06:11Z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0x010100208CFB2C728A5F4C8BBE6A24FE0E6FCE</vt:lpwstr>
  </property>
  <property fmtid="{D5CDD505-2E9C-101B-9397-08002B2CF9AE}" pid="3" name="MSIP_Label_30680500-9625-44ee-9c58-46889c8e0cbf_Enabled">
    <vt:lpwstr>true</vt:lpwstr>
  </property>
  <property fmtid="{D5CDD505-2E9C-101B-9397-08002B2CF9AE}" pid="4" name="MSIP_Label_30680500-9625-44ee-9c58-46889c8e0cbf_SetDate">
    <vt:lpwstr>2024-07-12T07:55:37Z</vt:lpwstr>
  </property>
  <property fmtid="{D5CDD505-2E9C-101B-9397-08002B2CF9AE}" pid="5" name="MSIP_Label_30680500-9625-44ee-9c58-46889c8e0cbf_Method">
    <vt:lpwstr>Privileged</vt:lpwstr>
  </property>
  <property fmtid="{D5CDD505-2E9C-101B-9397-08002B2CF9AE}" pid="6" name="MSIP_Label_30680500-9625-44ee-9c58-46889c8e0cbf_Name">
    <vt:lpwstr>Confidential-Client</vt:lpwstr>
  </property>
  <property fmtid="{D5CDD505-2E9C-101B-9397-08002B2CF9AE}" pid="7" name="MSIP_Label_30680500-9625-44ee-9c58-46889c8e0cbf_SiteId">
    <vt:lpwstr>ca18acb0-3312-44f2-869d-5b01ed8bb47d</vt:lpwstr>
  </property>
  <property fmtid="{D5CDD505-2E9C-101B-9397-08002B2CF9AE}" pid="8" name="MSIP_Label_30680500-9625-44ee-9c58-46889c8e0cbf_ActionId">
    <vt:lpwstr>506561c6-f6a0-4faf-81c9-254a7dad92a5</vt:lpwstr>
  </property>
  <property fmtid="{D5CDD505-2E9C-101B-9397-08002B2CF9AE}" pid="9" name="MSIP_Label_30680500-9625-44ee-9c58-46889c8e0cbf_ContentBits">
    <vt:lpwstr>1</vt:lpwstr>
  </property>
  <property fmtid="{D5CDD505-2E9C-101B-9397-08002B2CF9AE}" pid="10" name="Review Period">
    <vt:lpwstr/>
  </property>
  <property fmtid="{D5CDD505-2E9C-101B-9397-08002B2CF9AE}" pid="11" name="MediaServiceImageTags">
    <vt:lpwstr/>
  </property>
  <property fmtid="{D5CDD505-2E9C-101B-9397-08002B2CF9AE}" pid="12" name="Review_x0020_Period">
    <vt:lpwstr/>
  </property>
</Properties>
</file>